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陇县政府财政决算公开（定）\"/>
    </mc:Choice>
  </mc:AlternateContent>
  <bookViews>
    <workbookView xWindow="0" yWindow="0" windowWidth="27945" windowHeight="12375" tabRatio="792"/>
  </bookViews>
  <sheets>
    <sheet name="一般公共预算收支决算总表-1" sheetId="4" r:id="rId1"/>
    <sheet name="一般公共预算收支决算总表-2" sheetId="5" r:id="rId2"/>
    <sheet name="政府性基金收支决算总表" sheetId="15" r:id="rId3"/>
    <sheet name="国有资本经营预算" sheetId="16" r:id="rId4"/>
  </sheets>
  <definedNames>
    <definedName name="_xlnm.Print_Titles" localSheetId="1">'一般公共预算收支决算总表-2'!$2:$4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6" l="1"/>
  <c r="K17" i="16"/>
  <c r="J17" i="16"/>
  <c r="I17" i="16"/>
  <c r="H17" i="16"/>
  <c r="F17" i="16"/>
  <c r="E17" i="16"/>
  <c r="D17" i="16"/>
  <c r="C17" i="16"/>
  <c r="B17" i="16"/>
  <c r="L15" i="16"/>
  <c r="I15" i="16"/>
  <c r="L14" i="16"/>
  <c r="I14" i="16"/>
  <c r="F14" i="16"/>
  <c r="L12" i="16"/>
  <c r="F12" i="16"/>
  <c r="F11" i="16"/>
  <c r="L10" i="16"/>
  <c r="L9" i="16"/>
  <c r="L8" i="16"/>
  <c r="K8" i="16"/>
  <c r="J8" i="16"/>
  <c r="I8" i="16"/>
  <c r="H8" i="16"/>
  <c r="L20" i="15"/>
  <c r="K20" i="15"/>
  <c r="J20" i="15"/>
  <c r="I20" i="15"/>
  <c r="H20" i="15"/>
  <c r="F20" i="15"/>
  <c r="E20" i="15"/>
  <c r="D20" i="15"/>
  <c r="C20" i="15"/>
  <c r="B20" i="15"/>
  <c r="L19" i="15"/>
  <c r="J19" i="15"/>
  <c r="I19" i="15"/>
  <c r="F18" i="15"/>
  <c r="L17" i="15"/>
  <c r="L16" i="15"/>
  <c r="F16" i="15"/>
  <c r="L15" i="15"/>
  <c r="F15" i="15"/>
  <c r="L13" i="15"/>
  <c r="K13" i="15"/>
  <c r="J13" i="15"/>
  <c r="I13" i="15"/>
  <c r="H13" i="15"/>
  <c r="F13" i="15"/>
  <c r="E13" i="15"/>
  <c r="D13" i="15"/>
  <c r="C13" i="15"/>
  <c r="B13" i="15"/>
  <c r="L10" i="15"/>
  <c r="L9" i="15"/>
  <c r="L8" i="15"/>
  <c r="L7" i="15"/>
  <c r="F7" i="15"/>
  <c r="F6" i="15"/>
  <c r="L5" i="15"/>
  <c r="F5" i="15"/>
  <c r="K47" i="5"/>
  <c r="L47" i="5" s="1"/>
  <c r="J47" i="5"/>
  <c r="I47" i="5"/>
  <c r="H47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19" i="5"/>
  <c r="F13" i="5"/>
  <c r="L12" i="5"/>
  <c r="F12" i="5"/>
  <c r="F11" i="5"/>
  <c r="F9" i="5"/>
  <c r="F8" i="5"/>
  <c r="L7" i="5"/>
  <c r="F7" i="5"/>
  <c r="L6" i="5"/>
  <c r="E6" i="5"/>
  <c r="E47" i="5" s="1"/>
  <c r="K20" i="5" s="1"/>
  <c r="L20" i="5" s="1"/>
  <c r="D6" i="5"/>
  <c r="F6" i="5" s="1"/>
  <c r="C6" i="5"/>
  <c r="C47" i="5" s="1"/>
  <c r="B6" i="5"/>
  <c r="B47" i="5" s="1"/>
  <c r="L5" i="5"/>
  <c r="F5" i="5"/>
  <c r="L29" i="4"/>
  <c r="K29" i="4"/>
  <c r="J29" i="4"/>
  <c r="I29" i="4"/>
  <c r="H29" i="4"/>
  <c r="F29" i="4"/>
  <c r="E29" i="4"/>
  <c r="D29" i="4"/>
  <c r="C29" i="4"/>
  <c r="B29" i="4"/>
  <c r="L28" i="4"/>
  <c r="F28" i="4"/>
  <c r="L27" i="4"/>
  <c r="F27" i="4"/>
  <c r="F26" i="4"/>
  <c r="F25" i="4"/>
  <c r="L24" i="4"/>
  <c r="F24" i="4"/>
  <c r="F23" i="4"/>
  <c r="L22" i="4"/>
  <c r="F22" i="4"/>
  <c r="L21" i="4"/>
  <c r="F21" i="4"/>
  <c r="E21" i="4"/>
  <c r="D21" i="4"/>
  <c r="C21" i="4"/>
  <c r="B21" i="4"/>
  <c r="L20" i="4"/>
  <c r="L19" i="4"/>
  <c r="F19" i="4"/>
  <c r="L18" i="4"/>
  <c r="F18" i="4"/>
  <c r="L17" i="4"/>
  <c r="F17" i="4"/>
  <c r="L16" i="4"/>
  <c r="F16" i="4"/>
  <c r="L15" i="4"/>
  <c r="F15" i="4"/>
  <c r="L14" i="4"/>
  <c r="F14" i="4"/>
  <c r="L13" i="4"/>
  <c r="F13" i="4"/>
  <c r="L12" i="4"/>
  <c r="F12" i="4"/>
  <c r="L11" i="4"/>
  <c r="F11" i="4"/>
  <c r="L10" i="4"/>
  <c r="F10" i="4"/>
  <c r="F9" i="4"/>
  <c r="L8" i="4"/>
  <c r="F8" i="4"/>
  <c r="F7" i="4"/>
  <c r="F6" i="4"/>
  <c r="L5" i="4"/>
  <c r="F5" i="4"/>
  <c r="E5" i="4"/>
  <c r="D5" i="4"/>
  <c r="C5" i="4"/>
  <c r="B5" i="4"/>
  <c r="D47" i="5" l="1"/>
  <c r="F47" i="5" s="1"/>
</calcChain>
</file>

<file path=xl/sharedStrings.xml><?xml version="1.0" encoding="utf-8"?>
<sst xmlns="http://schemas.openxmlformats.org/spreadsheetml/2006/main" count="189" uniqueCount="140">
  <si>
    <t>附表1</t>
  </si>
  <si>
    <t>2024年度陇县一般公共预算收支决算表</t>
  </si>
  <si>
    <t>单位:万元</t>
  </si>
  <si>
    <t>预算科目</t>
  </si>
  <si>
    <t>预算数</t>
  </si>
  <si>
    <t>调整预算数</t>
  </si>
  <si>
    <t>决算数</t>
  </si>
  <si>
    <t>上年决算数</t>
  </si>
  <si>
    <t>较上年增减（%）</t>
  </si>
  <si>
    <t>一、税收收入</t>
  </si>
  <si>
    <t>一、一般公共服务支出</t>
  </si>
  <si>
    <t>　　增值税</t>
  </si>
  <si>
    <t>二、外交支出</t>
  </si>
  <si>
    <t>　　企业所得税</t>
  </si>
  <si>
    <t>三、国防支出</t>
  </si>
  <si>
    <t>　　个人所得税</t>
  </si>
  <si>
    <t>四、公共安全支出</t>
  </si>
  <si>
    <t>　　资源税</t>
  </si>
  <si>
    <t>五、教育支出</t>
  </si>
  <si>
    <t>　　城建税</t>
  </si>
  <si>
    <t>六、科学技术支出</t>
  </si>
  <si>
    <t>　　房产税</t>
  </si>
  <si>
    <t>七、文化体育与传媒支出</t>
  </si>
  <si>
    <t>　　印花税</t>
  </si>
  <si>
    <t>八、社会保障和就业支出</t>
  </si>
  <si>
    <t>　　城镇土地使用税</t>
  </si>
  <si>
    <t>九、卫生健康支出</t>
  </si>
  <si>
    <t>　　土地增值税</t>
  </si>
  <si>
    <t>十、节能环保支出</t>
  </si>
  <si>
    <t>　　车船税</t>
  </si>
  <si>
    <t>十一、城乡社区支出</t>
  </si>
  <si>
    <t>　　耕地占用税</t>
  </si>
  <si>
    <t>十二、农林水支出</t>
  </si>
  <si>
    <t>　　契税</t>
  </si>
  <si>
    <t>十三、交通运输支出</t>
  </si>
  <si>
    <t>　　烟叶税</t>
  </si>
  <si>
    <t>十四、资源勘探信息等支出</t>
  </si>
  <si>
    <t>　　环境保护税</t>
  </si>
  <si>
    <t>十五、商业服务业等支出</t>
  </si>
  <si>
    <t xml:space="preserve">   其他税收收入</t>
  </si>
  <si>
    <t>十八、自然资源海洋气象等支出</t>
  </si>
  <si>
    <t>二、非税收入</t>
  </si>
  <si>
    <t>十九、住房保障支出</t>
  </si>
  <si>
    <t>　　专项收入</t>
  </si>
  <si>
    <t>二十、粮油物资储备支出</t>
  </si>
  <si>
    <t>　　行政事业性收费收入</t>
  </si>
  <si>
    <t>二十一、金融支出</t>
  </si>
  <si>
    <t>　　罚没收入</t>
  </si>
  <si>
    <t>二十二、灾害防治及应急管理支出</t>
  </si>
  <si>
    <t>　　国有资源(资产)有偿使用收入</t>
  </si>
  <si>
    <t>二十三、预备费</t>
  </si>
  <si>
    <t xml:space="preserve">   捐赠收入</t>
  </si>
  <si>
    <t>二十四、其他支出</t>
  </si>
  <si>
    <t xml:space="preserve">   政府住房基金收入</t>
  </si>
  <si>
    <t>二十五、债务还本付息支出</t>
  </si>
  <si>
    <t xml:space="preserve">   其他收入</t>
  </si>
  <si>
    <t>二十六、债务发行费用支出</t>
  </si>
  <si>
    <t>本 年 收 入 合 计</t>
  </si>
  <si>
    <t>本 年 支 出 合 计</t>
  </si>
  <si>
    <t>附表1-1</t>
  </si>
  <si>
    <t>2024年度陇县一般公共预算收支决算总表</t>
  </si>
  <si>
    <t>较上年增减     （%）</t>
  </si>
  <si>
    <t xml:space="preserve">一般公共预算收入  </t>
  </si>
  <si>
    <t>一般公共预算支出</t>
  </si>
  <si>
    <t>上级补助收入</t>
  </si>
  <si>
    <t>上解上级支出</t>
  </si>
  <si>
    <t xml:space="preserve">    返还性收入</t>
  </si>
  <si>
    <t>　　专项上解支出</t>
  </si>
  <si>
    <t xml:space="preserve">    一般性转移支付收入</t>
  </si>
  <si>
    <t xml:space="preserve">    专项转移支付收入</t>
  </si>
  <si>
    <t>待偿债置换一般债券上年结余</t>
  </si>
  <si>
    <t>上年结余</t>
  </si>
  <si>
    <t>调出资金</t>
  </si>
  <si>
    <t>调入资金</t>
  </si>
  <si>
    <t>债务还本支出</t>
  </si>
  <si>
    <t>债务(转贷)收入</t>
  </si>
  <si>
    <t>增设预算周转金</t>
  </si>
  <si>
    <t>国债转贷拨付数及年终结余</t>
  </si>
  <si>
    <t>国债转贷收入、上年结余及转补助数</t>
  </si>
  <si>
    <t>援助其他地区支出</t>
  </si>
  <si>
    <t>调入预算稳定调节基金</t>
  </si>
  <si>
    <t>安排预算稳定调解基金</t>
  </si>
  <si>
    <t>接受其他地区援助收入</t>
  </si>
  <si>
    <t xml:space="preserve">计划单列市上解省支出 </t>
  </si>
  <si>
    <t>省补助计划单列市收入</t>
  </si>
  <si>
    <t>待偿债置换一般债券结余</t>
  </si>
  <si>
    <t>年终结余</t>
  </si>
  <si>
    <t xml:space="preserve">    结转下年的支出</t>
  </si>
  <si>
    <t>净结余</t>
  </si>
  <si>
    <t>收  入  总  计</t>
  </si>
  <si>
    <t>支  出  总  计</t>
  </si>
  <si>
    <t>附表2</t>
  </si>
  <si>
    <t>2024年度陇县政府性基金收支决算总表</t>
  </si>
  <si>
    <t>省本级</t>
  </si>
  <si>
    <t>地市本级</t>
  </si>
  <si>
    <t>区县本级</t>
  </si>
  <si>
    <t xml:space="preserve">   国有土地使用权出让收入</t>
  </si>
  <si>
    <t xml:space="preserve">  社会保障和就业支出</t>
  </si>
  <si>
    <t xml:space="preserve">  城市基础设施配套费收入</t>
  </si>
  <si>
    <t xml:space="preserve">  资源勘探</t>
  </si>
  <si>
    <t xml:space="preserve">  污水处理费收入</t>
  </si>
  <si>
    <t xml:space="preserve">  城乡社区支出</t>
  </si>
  <si>
    <t xml:space="preserve">  其他政府性基金收入</t>
  </si>
  <si>
    <t xml:space="preserve">  其他支出</t>
  </si>
  <si>
    <t xml:space="preserve">  其他政府性基金专项债务对应项目专项收入</t>
  </si>
  <si>
    <t xml:space="preserve">  债务付息支出</t>
  </si>
  <si>
    <t xml:space="preserve">  债务发行费用支出</t>
  </si>
  <si>
    <t xml:space="preserve">  地方政府自行试点收益专项债券项目支出</t>
  </si>
  <si>
    <t xml:space="preserve">  农林水支出</t>
  </si>
  <si>
    <t>政府性基金收入</t>
  </si>
  <si>
    <t>政府性基金支出</t>
  </si>
  <si>
    <t>债劵(转贷)收入</t>
  </si>
  <si>
    <t>计划单列市上解省支出</t>
  </si>
  <si>
    <t>收 入 总 计</t>
  </si>
  <si>
    <t>支 出 总 计</t>
  </si>
  <si>
    <t>附表3：</t>
  </si>
  <si>
    <t xml:space="preserve">        2024年陇县国有资本经营预算收支决算总表</t>
  </si>
  <si>
    <t>收入</t>
  </si>
  <si>
    <t>支出</t>
  </si>
  <si>
    <t>项目</t>
  </si>
  <si>
    <t>较上年增减   （%）</t>
  </si>
  <si>
    <t>较上年增减  （%）</t>
  </si>
  <si>
    <t>一、利润收入</t>
  </si>
  <si>
    <t>一、社会保障和就业支出</t>
  </si>
  <si>
    <t>二、股利、股息收入</t>
  </si>
  <si>
    <t>二、国有资本经营预算支出</t>
  </si>
  <si>
    <t>三、产权转让收入</t>
  </si>
  <si>
    <t>1、解决历史遗留问题及改革成本支出</t>
  </si>
  <si>
    <t>四、清算收入</t>
  </si>
  <si>
    <t>2、国有企业资本金注入</t>
  </si>
  <si>
    <t>五、其他国有资本经营预算收入</t>
  </si>
  <si>
    <t>3、国有企业政策性补贴</t>
  </si>
  <si>
    <t>六、上级补助收入</t>
  </si>
  <si>
    <t>4、其他国有资本经营预算支出</t>
  </si>
  <si>
    <t>三、调出资金</t>
  </si>
  <si>
    <t>四、结余</t>
  </si>
  <si>
    <t xml:space="preserve">    其中：结转下年使用</t>
  </si>
  <si>
    <t>收入总计</t>
  </si>
  <si>
    <t>支出总计</t>
  </si>
  <si>
    <t>单位：万元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</si>
</sst>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%"/>
    <numFmt numFmtId="179" formatCode="#,##0_ "/>
  </numFmts>
  <fonts count="32" x14ac:knownFonts="1">
    <font>
      <sz val="12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0"/>
      <name val="Arial"/>
      <family val="2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2"/>
      <name val="宋体"/>
      <charset val="134"/>
    </font>
    <font>
      <b/>
      <sz val="10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</borders>
  <cellStyleXfs count="52">
    <xf numFmtId="0" fontId="0" fillId="0" borderId="0"/>
    <xf numFmtId="0" fontId="12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11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0" borderId="0"/>
    <xf numFmtId="0" fontId="30" fillId="0" borderId="0">
      <alignment vertical="center"/>
    </xf>
    <xf numFmtId="0" fontId="8" fillId="0" borderId="0"/>
    <xf numFmtId="0" fontId="22" fillId="1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0" fillId="0" borderId="0"/>
    <xf numFmtId="0" fontId="23" fillId="0" borderId="12" applyNumberFormat="0" applyFill="0" applyAlignment="0" applyProtection="0">
      <alignment vertical="center"/>
    </xf>
    <xf numFmtId="0" fontId="30" fillId="0" borderId="0"/>
    <xf numFmtId="0" fontId="24" fillId="10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0" fillId="21" borderId="14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30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8" fillId="0" borderId="0"/>
    <xf numFmtId="0" fontId="14" fillId="2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</cellStyleXfs>
  <cellXfs count="105">
    <xf numFmtId="0" fontId="0" fillId="0" borderId="0" xfId="0"/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0" fillId="3" borderId="0" xfId="0" applyFill="1"/>
    <xf numFmtId="3" fontId="4" fillId="2" borderId="4" xfId="0" applyNumberFormat="1" applyFont="1" applyFill="1" applyBorder="1" applyAlignment="1" applyProtection="1">
      <alignment horizontal="center" vertical="center"/>
    </xf>
    <xf numFmtId="3" fontId="4" fillId="2" borderId="4" xfId="0" applyNumberFormat="1" applyFont="1" applyFill="1" applyBorder="1" applyAlignment="1" applyProtection="1">
      <alignment horizontal="center" vertical="center" wrapText="1"/>
    </xf>
    <xf numFmtId="178" fontId="2" fillId="2" borderId="4" xfId="0" applyNumberFormat="1" applyFont="1" applyFill="1" applyBorder="1" applyAlignment="1" applyProtection="1">
      <alignment horizontal="right" vertical="center" wrapText="1"/>
    </xf>
    <xf numFmtId="3" fontId="2" fillId="2" borderId="4" xfId="0" applyNumberFormat="1" applyFont="1" applyFill="1" applyBorder="1" applyAlignment="1" applyProtection="1">
      <alignment vertical="center" wrapText="1"/>
    </xf>
    <xf numFmtId="178" fontId="4" fillId="2" borderId="4" xfId="0" applyNumberFormat="1" applyFont="1" applyFill="1" applyBorder="1" applyAlignment="1" applyProtection="1">
      <alignment horizontal="right" vertical="center" wrapText="1"/>
    </xf>
    <xf numFmtId="3" fontId="4" fillId="2" borderId="4" xfId="0" applyNumberFormat="1" applyFont="1" applyFill="1" applyBorder="1" applyAlignment="1" applyProtection="1">
      <alignment vertical="center" wrapText="1"/>
    </xf>
    <xf numFmtId="3" fontId="0" fillId="3" borderId="0" xfId="0" applyNumberFormat="1" applyFont="1" applyFill="1" applyAlignment="1" applyProtection="1"/>
    <xf numFmtId="3" fontId="0" fillId="2" borderId="0" xfId="0" applyNumberFormat="1" applyFont="1" applyFill="1" applyAlignment="1" applyProtection="1"/>
    <xf numFmtId="3" fontId="4" fillId="3" borderId="4" xfId="0" applyNumberFormat="1" applyFont="1" applyFill="1" applyBorder="1" applyAlignment="1" applyProtection="1">
      <alignment horizontal="center" vertical="center"/>
    </xf>
    <xf numFmtId="3" fontId="4" fillId="3" borderId="4" xfId="0" applyNumberFormat="1" applyFont="1" applyFill="1" applyBorder="1" applyAlignment="1" applyProtection="1">
      <alignment horizontal="left" vertical="center"/>
    </xf>
    <xf numFmtId="178" fontId="4" fillId="3" borderId="4" xfId="0" applyNumberFormat="1" applyFont="1" applyFill="1" applyBorder="1" applyAlignment="1" applyProtection="1">
      <alignment horizontal="right" vertical="center"/>
    </xf>
    <xf numFmtId="3" fontId="4" fillId="3" borderId="4" xfId="0" applyNumberFormat="1" applyFont="1" applyFill="1" applyBorder="1" applyAlignment="1" applyProtection="1">
      <alignment vertical="center"/>
    </xf>
    <xf numFmtId="178" fontId="4" fillId="2" borderId="4" xfId="0" applyNumberFormat="1" applyFont="1" applyFill="1" applyBorder="1" applyAlignment="1" applyProtection="1">
      <alignment horizontal="right" vertical="center"/>
    </xf>
    <xf numFmtId="0" fontId="0" fillId="2" borderId="0" xfId="0" applyFill="1"/>
    <xf numFmtId="3" fontId="2" fillId="2" borderId="0" xfId="0" applyNumberFormat="1" applyFont="1" applyFill="1" applyBorder="1" applyAlignment="1" applyProtection="1"/>
    <xf numFmtId="3" fontId="0" fillId="2" borderId="0" xfId="0" applyNumberFormat="1" applyFont="1" applyFill="1" applyBorder="1" applyAlignment="1" applyProtection="1"/>
    <xf numFmtId="179" fontId="4" fillId="2" borderId="4" xfId="0" applyNumberFormat="1" applyFont="1" applyFill="1" applyBorder="1" applyAlignment="1">
      <alignment horizontal="center" vertical="center" wrapText="1"/>
    </xf>
    <xf numFmtId="179" fontId="2" fillId="2" borderId="4" xfId="0" applyNumberFormat="1" applyFont="1" applyFill="1" applyBorder="1" applyAlignment="1" applyProtection="1">
      <alignment horizontal="center" vertical="center" wrapText="1"/>
    </xf>
    <xf numFmtId="179" fontId="10" fillId="2" borderId="4" xfId="0" applyNumberFormat="1" applyFont="1" applyFill="1" applyBorder="1" applyAlignment="1">
      <alignment horizontal="center" vertical="center" wrapText="1"/>
    </xf>
    <xf numFmtId="179" fontId="2" fillId="2" borderId="4" xfId="0" applyNumberFormat="1" applyFont="1" applyFill="1" applyBorder="1" applyAlignment="1">
      <alignment horizontal="center" vertical="center" wrapText="1"/>
    </xf>
    <xf numFmtId="179" fontId="11" fillId="2" borderId="4" xfId="0" applyNumberFormat="1" applyFont="1" applyFill="1" applyBorder="1" applyAlignment="1" applyProtection="1">
      <alignment horizontal="center" vertical="center" wrapText="1"/>
    </xf>
    <xf numFmtId="179" fontId="4" fillId="2" borderId="4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3" fontId="2" fillId="2" borderId="4" xfId="0" applyNumberFormat="1" applyFont="1" applyFill="1" applyBorder="1" applyAlignment="1" applyProtection="1">
      <alignment horizontal="left" vertical="center" wrapText="1"/>
    </xf>
    <xf numFmtId="179" fontId="2" fillId="2" borderId="4" xfId="0" applyNumberFormat="1" applyFont="1" applyFill="1" applyBorder="1" applyAlignment="1" applyProtection="1">
      <alignment horizontal="right" vertical="center" wrapText="1"/>
    </xf>
    <xf numFmtId="0" fontId="0" fillId="2" borderId="0" xfId="0" applyFill="1" applyBorder="1"/>
    <xf numFmtId="0" fontId="6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3" fontId="7" fillId="3" borderId="0" xfId="0" applyNumberFormat="1" applyFont="1" applyFill="1" applyBorder="1" applyAlignment="1" applyProtection="1">
      <alignment horizontal="center" vertical="center"/>
    </xf>
    <xf numFmtId="3" fontId="7" fillId="2" borderId="0" xfId="0" applyNumberFormat="1" applyFont="1" applyFill="1" applyBorder="1" applyAlignment="1" applyProtection="1">
      <alignment horizontal="center" vertical="center"/>
    </xf>
    <xf numFmtId="3" fontId="4" fillId="2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1" fillId="0" borderId="0" xfId="0" applyFont="1" applyFill="1" applyAlignment="1">
      <alignment horizontal="right" vertical="center" wrapText="1"/>
    </xf>
    <xf numFmtId="0" fontId="0" fillId="0" borderId="0" xfId="0" applyFill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3" fontId="0" fillId="0" borderId="0" xfId="0" applyNumberFormat="1" applyFont="1" applyFill="1" applyProtection="1"/>
    <xf numFmtId="0" fontId="0" fillId="0" borderId="0" xfId="0" applyFill="1"/>
    <xf numFmtId="3" fontId="7" fillId="0" borderId="0" xfId="0" applyNumberFormat="1" applyFont="1" applyFill="1" applyAlignment="1" applyProtection="1">
      <alignment horizontal="center" vertical="center"/>
    </xf>
    <xf numFmtId="3" fontId="7" fillId="0" borderId="0" xfId="0" applyNumberFormat="1" applyFont="1" applyFill="1" applyAlignment="1" applyProtection="1">
      <alignment horizontal="center" vertical="center"/>
    </xf>
    <xf numFmtId="3" fontId="4" fillId="0" borderId="5" xfId="0" applyNumberFormat="1" applyFont="1" applyFill="1" applyBorder="1" applyAlignment="1" applyProtection="1">
      <alignment horizontal="right" vertical="center"/>
    </xf>
    <xf numFmtId="3" fontId="2" fillId="0" borderId="5" xfId="0" applyNumberFormat="1" applyFont="1" applyFill="1" applyBorder="1" applyAlignment="1" applyProtection="1">
      <alignment horizontal="center" vertical="center"/>
    </xf>
    <xf numFmtId="3" fontId="4" fillId="0" borderId="6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2" fillId="0" borderId="7" xfId="0" applyNumberFormat="1" applyFont="1" applyFill="1" applyBorder="1" applyAlignment="1" applyProtection="1">
      <alignment horizontal="right" vertical="center"/>
    </xf>
    <xf numFmtId="3" fontId="2" fillId="0" borderId="6" xfId="0" applyNumberFormat="1" applyFont="1" applyFill="1" applyBorder="1" applyAlignment="1" applyProtection="1">
      <alignment horizontal="right" vertical="center"/>
    </xf>
    <xf numFmtId="3" fontId="8" fillId="0" borderId="4" xfId="0" applyNumberFormat="1" applyFont="1" applyFill="1" applyBorder="1" applyAlignment="1" applyProtection="1">
      <alignment horizontal="left" vertical="center" wrapText="1"/>
    </xf>
    <xf numFmtId="3" fontId="2" fillId="0" borderId="4" xfId="0" applyNumberFormat="1" applyFont="1" applyFill="1" applyBorder="1" applyAlignment="1" applyProtection="1">
      <alignment horizontal="center" vertical="center" wrapText="1"/>
    </xf>
    <xf numFmtId="178" fontId="2" fillId="0" borderId="4" xfId="0" applyNumberFormat="1" applyFont="1" applyFill="1" applyBorder="1" applyAlignment="1" applyProtection="1">
      <alignment horizontal="right" vertical="center" wrapText="1"/>
    </xf>
    <xf numFmtId="3" fontId="2" fillId="0" borderId="4" xfId="0" applyNumberFormat="1" applyFont="1" applyFill="1" applyBorder="1" applyAlignment="1" applyProtection="1">
      <alignment vertical="center" wrapText="1"/>
    </xf>
    <xf numFmtId="3" fontId="2" fillId="0" borderId="4" xfId="0" applyNumberFormat="1" applyFont="1" applyFill="1" applyBorder="1" applyAlignment="1" applyProtection="1">
      <alignment horizontal="left" vertical="center" wrapText="1"/>
    </xf>
    <xf numFmtId="3" fontId="2" fillId="0" borderId="4" xfId="0" applyNumberFormat="1" applyFont="1" applyFill="1" applyBorder="1" applyAlignment="1" applyProtection="1">
      <alignment horizontal="left" vertical="center"/>
    </xf>
    <xf numFmtId="3" fontId="2" fillId="0" borderId="4" xfId="0" applyNumberFormat="1" applyFont="1" applyFill="1" applyBorder="1" applyAlignment="1" applyProtection="1">
      <alignment horizontal="center" vertical="center"/>
    </xf>
    <xf numFmtId="3" fontId="0" fillId="0" borderId="4" xfId="0" applyNumberFormat="1" applyFont="1" applyFill="1" applyBorder="1" applyAlignment="1" applyProtection="1">
      <alignment horizontal="center" vertical="center"/>
    </xf>
    <xf numFmtId="3" fontId="2" fillId="0" borderId="3" xfId="0" applyNumberFormat="1" applyFont="1" applyFill="1" applyBorder="1" applyAlignment="1" applyProtection="1">
      <alignment vertical="center"/>
    </xf>
    <xf numFmtId="3" fontId="2" fillId="0" borderId="4" xfId="0" applyNumberFormat="1" applyFont="1" applyFill="1" applyBorder="1" applyAlignment="1" applyProtection="1">
      <alignment vertical="center"/>
    </xf>
    <xf numFmtId="3" fontId="2" fillId="0" borderId="4" xfId="15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0" fillId="0" borderId="4" xfId="0" applyNumberFormat="1" applyFont="1" applyFill="1" applyBorder="1" applyProtection="1"/>
    <xf numFmtId="3" fontId="0" fillId="0" borderId="4" xfId="0" applyNumberFormat="1" applyFont="1" applyFill="1" applyBorder="1" applyAlignment="1" applyProtection="1">
      <alignment horizontal="center"/>
    </xf>
    <xf numFmtId="3" fontId="0" fillId="0" borderId="6" xfId="0" applyNumberFormat="1" applyFont="1" applyFill="1" applyBorder="1" applyProtection="1"/>
    <xf numFmtId="3" fontId="0" fillId="0" borderId="6" xfId="0" applyNumberFormat="1" applyFont="1" applyFill="1" applyBorder="1" applyAlignment="1" applyProtection="1">
      <alignment horizontal="center" vertical="center"/>
    </xf>
    <xf numFmtId="3" fontId="0" fillId="0" borderId="6" xfId="0" applyNumberFormat="1" applyFont="1" applyFill="1" applyBorder="1" applyAlignment="1" applyProtection="1">
      <alignment horizontal="center"/>
    </xf>
    <xf numFmtId="3" fontId="2" fillId="0" borderId="6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178" fontId="4" fillId="0" borderId="4" xfId="0" applyNumberFormat="1" applyFont="1" applyFill="1" applyBorder="1" applyAlignment="1" applyProtection="1">
      <alignment horizontal="right" vertical="center" wrapText="1"/>
    </xf>
    <xf numFmtId="3" fontId="9" fillId="0" borderId="4" xfId="0" applyNumberFormat="1" applyFont="1" applyFill="1" applyBorder="1" applyAlignment="1" applyProtection="1">
      <alignment horizontal="center" vertical="center" wrapText="1"/>
    </xf>
    <xf numFmtId="9" fontId="4" fillId="0" borderId="4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horizontal="right" vertical="center"/>
    </xf>
    <xf numFmtId="3" fontId="4" fillId="0" borderId="4" xfId="0" applyNumberFormat="1" applyFont="1" applyFill="1" applyBorder="1" applyAlignment="1" applyProtection="1">
      <alignment horizontal="left" vertical="center"/>
    </xf>
    <xf numFmtId="178" fontId="4" fillId="0" borderId="4" xfId="0" applyNumberFormat="1" applyFont="1" applyFill="1" applyBorder="1" applyAlignment="1" applyProtection="1">
      <alignment horizontal="right" vertical="center"/>
    </xf>
    <xf numFmtId="178" fontId="2" fillId="0" borderId="4" xfId="0" applyNumberFormat="1" applyFont="1" applyFill="1" applyBorder="1" applyAlignment="1" applyProtection="1">
      <alignment horizontal="right" vertical="center"/>
    </xf>
    <xf numFmtId="3" fontId="4" fillId="0" borderId="4" xfId="0" applyNumberFormat="1" applyFont="1" applyFill="1" applyBorder="1" applyAlignment="1" applyProtection="1">
      <alignment vertical="center"/>
    </xf>
    <xf numFmtId="3" fontId="6" fillId="0" borderId="4" xfId="0" applyNumberFormat="1" applyFont="1" applyFill="1" applyBorder="1" applyAlignment="1" applyProtection="1">
      <alignment vertical="center"/>
    </xf>
    <xf numFmtId="3" fontId="6" fillId="0" borderId="4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>
      <alignment vertical="center"/>
    </xf>
    <xf numFmtId="0" fontId="6" fillId="0" borderId="4" xfId="0" applyNumberFormat="1" applyFont="1" applyFill="1" applyBorder="1" applyAlignment="1" applyProtection="1">
      <alignment horizontal="center" vertical="center"/>
    </xf>
  </cellXfs>
  <cellStyles count="52">
    <cellStyle name="20% - 强调文字颜色 1 2" xfId="1"/>
    <cellStyle name="20% - 强调文字颜色 2 2" xfId="43"/>
    <cellStyle name="20% - 强调文字颜色 3 2" xfId="9"/>
    <cellStyle name="20% - 强调文字颜色 4 2" xfId="44"/>
    <cellStyle name="20% - 强调文字颜色 5 2" xfId="7"/>
    <cellStyle name="20% - 强调文字颜色 6 2" xfId="10"/>
    <cellStyle name="40% - 强调文字颜色 1 2" xfId="5"/>
    <cellStyle name="40% - 强调文字颜色 2 2" xfId="32"/>
    <cellStyle name="40% - 强调文字颜色 3 2" xfId="34"/>
    <cellStyle name="40% - 强调文字颜色 4 2" xfId="35"/>
    <cellStyle name="40% - 强调文字颜色 5 2" xfId="39"/>
    <cellStyle name="40% - 强调文字颜色 6 2" xfId="41"/>
    <cellStyle name="60% - 强调文字颜色 1 2" xfId="11"/>
    <cellStyle name="60% - 强调文字颜色 2 2" xfId="12"/>
    <cellStyle name="60% - 强调文字颜色 3 2" xfId="17"/>
    <cellStyle name="60% - 强调文字颜色 4 2" xfId="3"/>
    <cellStyle name="60% - 强调文字颜色 5 2" xfId="50"/>
    <cellStyle name="60% - 强调文字颜色 6 2" xfId="46"/>
    <cellStyle name="百分比 2" xfId="13"/>
    <cellStyle name="标题 1 2" xfId="51"/>
    <cellStyle name="标题 2 2" xfId="48"/>
    <cellStyle name="标题 3 2" xfId="24"/>
    <cellStyle name="标题 4 2" xfId="18"/>
    <cellStyle name="标题 5" xfId="14"/>
    <cellStyle name="差 2" xfId="19"/>
    <cellStyle name="常规" xfId="0" builtinId="0"/>
    <cellStyle name="常规 10" xfId="49"/>
    <cellStyle name="常规 11" xfId="20"/>
    <cellStyle name="常规 2" xfId="21"/>
    <cellStyle name="常规 2 2" xfId="47"/>
    <cellStyle name="常规 29" xfId="22"/>
    <cellStyle name="常规 3" xfId="45"/>
    <cellStyle name="常规 3 2" xfId="25"/>
    <cellStyle name="常规 4" xfId="27"/>
    <cellStyle name="常规 5" xfId="15"/>
    <cellStyle name="好 2" xfId="28"/>
    <cellStyle name="汇总 2" xfId="2"/>
    <cellStyle name="计算 2" xfId="4"/>
    <cellStyle name="检查单元格 2" xfId="29"/>
    <cellStyle name="解释性文本 2" xfId="42"/>
    <cellStyle name="警告文本 2" xfId="30"/>
    <cellStyle name="链接单元格 2" xfId="26"/>
    <cellStyle name="强调文字颜色 1 2" xfId="6"/>
    <cellStyle name="强调文字颜色 2 2" xfId="31"/>
    <cellStyle name="强调文字颜色 3 2" xfId="33"/>
    <cellStyle name="强调文字颜色 4 2" xfId="36"/>
    <cellStyle name="强调文字颜色 5 2" xfId="38"/>
    <cellStyle name="强调文字颜色 6 2" xfId="40"/>
    <cellStyle name="适中 2" xfId="23"/>
    <cellStyle name="输出 2" xfId="8"/>
    <cellStyle name="输入 2" xfId="16"/>
    <cellStyle name="注释 2" xfId="37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2"/>
  <sheetViews>
    <sheetView showGridLines="0" showZeros="0" tabSelected="1" zoomScaleNormal="100" workbookViewId="0">
      <selection activeCell="A29" sqref="A29"/>
    </sheetView>
  </sheetViews>
  <sheetFormatPr defaultColWidth="9.125" defaultRowHeight="14.25" x14ac:dyDescent="0.15"/>
  <cols>
    <col min="1" max="1" width="21" style="19" customWidth="1"/>
    <col min="2" max="2" width="9.5" style="19" bestFit="1" customWidth="1"/>
    <col min="3" max="3" width="10.25" style="19" customWidth="1"/>
    <col min="4" max="4" width="9.875" style="20" customWidth="1"/>
    <col min="5" max="5" width="10" style="20" customWidth="1"/>
    <col min="6" max="6" width="9.5" style="19" customWidth="1"/>
    <col min="7" max="7" width="30.125" style="19" customWidth="1"/>
    <col min="8" max="8" width="10.5" style="19" customWidth="1"/>
    <col min="9" max="9" width="11.375" style="19" customWidth="1"/>
    <col min="10" max="10" width="12.5" style="20" customWidth="1"/>
    <col min="11" max="11" width="13.5" style="26" customWidth="1"/>
    <col min="12" max="12" width="10.5" style="12" customWidth="1"/>
    <col min="13" max="16384" width="9.125" style="12"/>
  </cols>
  <sheetData>
    <row r="1" spans="1:12" s="26" customFormat="1" ht="21" customHeight="1" x14ac:dyDescent="0.15">
      <c r="A1" s="27" t="s">
        <v>0</v>
      </c>
      <c r="B1" s="28"/>
      <c r="C1" s="27"/>
      <c r="D1" s="28"/>
      <c r="E1" s="28"/>
      <c r="F1" s="28"/>
      <c r="G1" s="28"/>
      <c r="H1" s="28"/>
      <c r="I1" s="28"/>
      <c r="J1" s="28"/>
      <c r="K1" s="38"/>
      <c r="L1" s="38"/>
    </row>
    <row r="2" spans="1:12" ht="24" customHeight="1" x14ac:dyDescent="0.15">
      <c r="A2" s="41" t="s">
        <v>1</v>
      </c>
      <c r="B2" s="41"/>
      <c r="C2" s="41"/>
      <c r="D2" s="42"/>
      <c r="E2" s="42"/>
      <c r="F2" s="41"/>
      <c r="G2" s="41"/>
      <c r="H2" s="41"/>
      <c r="I2" s="41"/>
      <c r="J2" s="42"/>
      <c r="K2" s="42"/>
      <c r="L2" s="41"/>
    </row>
    <row r="3" spans="1:12" s="26" customFormat="1" ht="12" customHeight="1" x14ac:dyDescent="0.15">
      <c r="A3" s="43"/>
      <c r="B3" s="43"/>
      <c r="C3" s="43"/>
      <c r="D3" s="43"/>
      <c r="E3" s="43"/>
      <c r="F3" s="43"/>
      <c r="G3" s="43"/>
      <c r="H3" s="43"/>
      <c r="I3" s="43"/>
      <c r="J3" s="43"/>
      <c r="K3" s="39"/>
      <c r="L3" s="40" t="s">
        <v>2</v>
      </c>
    </row>
    <row r="4" spans="1:12" s="26" customFormat="1" ht="27" customHeight="1" x14ac:dyDescent="0.15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3" t="s">
        <v>3</v>
      </c>
      <c r="H4" s="13" t="s">
        <v>4</v>
      </c>
      <c r="I4" s="13" t="s">
        <v>5</v>
      </c>
      <c r="J4" s="13" t="s">
        <v>6</v>
      </c>
      <c r="K4" s="13" t="s">
        <v>7</v>
      </c>
      <c r="L4" s="14" t="s">
        <v>8</v>
      </c>
    </row>
    <row r="5" spans="1:12" s="26" customFormat="1" ht="24.95" customHeight="1" x14ac:dyDescent="0.15">
      <c r="A5" s="18" t="s">
        <v>9</v>
      </c>
      <c r="B5" s="29">
        <f>SUM(B6:B20)</f>
        <v>12758</v>
      </c>
      <c r="C5" s="29">
        <f>SUM(C6:C20)</f>
        <v>11160</v>
      </c>
      <c r="D5" s="29">
        <f>SUM(D6:D20)</f>
        <v>11160</v>
      </c>
      <c r="E5" s="29">
        <f>SUM(E6:E20)</f>
        <v>13692</v>
      </c>
      <c r="F5" s="17">
        <f>(D5-E5)/E5</f>
        <v>-0.184925503943909</v>
      </c>
      <c r="G5" s="16" t="s">
        <v>10</v>
      </c>
      <c r="H5" s="30">
        <v>16698</v>
      </c>
      <c r="I5" s="30">
        <v>21162</v>
      </c>
      <c r="J5" s="30">
        <v>21162</v>
      </c>
      <c r="K5" s="30">
        <v>19502</v>
      </c>
      <c r="L5" s="15">
        <f>(J5-K5)/K5</f>
        <v>8.5119474925648697E-2</v>
      </c>
    </row>
    <row r="6" spans="1:12" s="26" customFormat="1" ht="24.95" customHeight="1" x14ac:dyDescent="0.15">
      <c r="A6" s="16" t="s">
        <v>11</v>
      </c>
      <c r="B6" s="31">
        <v>3758</v>
      </c>
      <c r="C6" s="32">
        <v>2651</v>
      </c>
      <c r="D6" s="32">
        <v>2651</v>
      </c>
      <c r="E6" s="32">
        <v>3634</v>
      </c>
      <c r="F6" s="15">
        <f t="shared" ref="F6:F29" si="0">(D6-E6)/E6</f>
        <v>-0.27050082553659899</v>
      </c>
      <c r="G6" s="16" t="s">
        <v>12</v>
      </c>
      <c r="H6" s="30"/>
      <c r="I6" s="30">
        <v>0</v>
      </c>
      <c r="J6" s="30">
        <v>0</v>
      </c>
      <c r="K6" s="30"/>
      <c r="L6" s="15"/>
    </row>
    <row r="7" spans="1:12" s="26" customFormat="1" ht="24.95" customHeight="1" x14ac:dyDescent="0.15">
      <c r="A7" s="16" t="s">
        <v>13</v>
      </c>
      <c r="B7" s="31">
        <v>642</v>
      </c>
      <c r="C7" s="32">
        <v>432</v>
      </c>
      <c r="D7" s="32">
        <v>432</v>
      </c>
      <c r="E7" s="32">
        <v>1242</v>
      </c>
      <c r="F7" s="15">
        <f t="shared" si="0"/>
        <v>-0.65217391304347805</v>
      </c>
      <c r="G7" s="16" t="s">
        <v>14</v>
      </c>
      <c r="H7" s="33"/>
      <c r="I7" s="30"/>
      <c r="J7" s="30"/>
      <c r="K7" s="30"/>
      <c r="L7" s="15"/>
    </row>
    <row r="8" spans="1:12" s="26" customFormat="1" ht="24.95" customHeight="1" x14ac:dyDescent="0.15">
      <c r="A8" s="16" t="s">
        <v>15</v>
      </c>
      <c r="B8" s="31">
        <v>186</v>
      </c>
      <c r="C8" s="32">
        <v>116</v>
      </c>
      <c r="D8" s="32">
        <v>116</v>
      </c>
      <c r="E8" s="32">
        <v>235</v>
      </c>
      <c r="F8" s="15">
        <f t="shared" si="0"/>
        <v>-0.50638297872340399</v>
      </c>
      <c r="G8" s="16" t="s">
        <v>16</v>
      </c>
      <c r="H8" s="30">
        <v>5334</v>
      </c>
      <c r="I8" s="30">
        <v>6750</v>
      </c>
      <c r="J8" s="30">
        <v>6750</v>
      </c>
      <c r="K8" s="30">
        <v>5883</v>
      </c>
      <c r="L8" s="15">
        <f t="shared" ref="L8:L29" si="1">(J8-K8)/K8</f>
        <v>0.147373788883223</v>
      </c>
    </row>
    <row r="9" spans="1:12" s="26" customFormat="1" ht="24.95" customHeight="1" x14ac:dyDescent="0.15">
      <c r="A9" s="16" t="s">
        <v>17</v>
      </c>
      <c r="B9" s="31">
        <v>91</v>
      </c>
      <c r="C9" s="32">
        <v>57</v>
      </c>
      <c r="D9" s="32">
        <v>57</v>
      </c>
      <c r="E9" s="32">
        <v>156</v>
      </c>
      <c r="F9" s="15">
        <f t="shared" si="0"/>
        <v>-0.63461538461538503</v>
      </c>
      <c r="G9" s="16" t="s">
        <v>18</v>
      </c>
      <c r="H9" s="30">
        <v>40928</v>
      </c>
      <c r="I9" s="30">
        <v>58377</v>
      </c>
      <c r="J9" s="30">
        <v>58377</v>
      </c>
      <c r="K9" s="30">
        <v>58360</v>
      </c>
      <c r="L9" s="15"/>
    </row>
    <row r="10" spans="1:12" s="26" customFormat="1" ht="24.95" customHeight="1" x14ac:dyDescent="0.15">
      <c r="A10" s="16" t="s">
        <v>19</v>
      </c>
      <c r="B10" s="31">
        <v>675</v>
      </c>
      <c r="C10" s="32">
        <v>352</v>
      </c>
      <c r="D10" s="32">
        <v>352</v>
      </c>
      <c r="E10" s="32">
        <v>416</v>
      </c>
      <c r="F10" s="15">
        <f t="shared" si="0"/>
        <v>-0.15384615384615399</v>
      </c>
      <c r="G10" s="16" t="s">
        <v>20</v>
      </c>
      <c r="H10" s="30">
        <v>974</v>
      </c>
      <c r="I10" s="30">
        <v>1348</v>
      </c>
      <c r="J10" s="30">
        <v>1348</v>
      </c>
      <c r="K10" s="30">
        <v>1299</v>
      </c>
      <c r="L10" s="15">
        <f t="shared" si="1"/>
        <v>3.7721324095458003E-2</v>
      </c>
    </row>
    <row r="11" spans="1:12" s="26" customFormat="1" ht="24.95" customHeight="1" x14ac:dyDescent="0.15">
      <c r="A11" s="16" t="s">
        <v>21</v>
      </c>
      <c r="B11" s="31">
        <v>1083</v>
      </c>
      <c r="C11" s="32">
        <v>717</v>
      </c>
      <c r="D11" s="32">
        <v>717</v>
      </c>
      <c r="E11" s="32">
        <v>859</v>
      </c>
      <c r="F11" s="15">
        <f t="shared" si="0"/>
        <v>-0.16530849825378299</v>
      </c>
      <c r="G11" s="16" t="s">
        <v>22</v>
      </c>
      <c r="H11" s="30">
        <v>2222</v>
      </c>
      <c r="I11" s="30">
        <v>3300</v>
      </c>
      <c r="J11" s="30">
        <v>3300</v>
      </c>
      <c r="K11" s="30">
        <v>2965</v>
      </c>
      <c r="L11" s="15">
        <f t="shared" si="1"/>
        <v>0.112984822934233</v>
      </c>
    </row>
    <row r="12" spans="1:12" s="26" customFormat="1" ht="24.95" customHeight="1" x14ac:dyDescent="0.15">
      <c r="A12" s="16" t="s">
        <v>23</v>
      </c>
      <c r="B12" s="31">
        <v>325</v>
      </c>
      <c r="C12" s="32">
        <v>251</v>
      </c>
      <c r="D12" s="32">
        <v>251</v>
      </c>
      <c r="E12" s="32">
        <v>278</v>
      </c>
      <c r="F12" s="15">
        <f t="shared" si="0"/>
        <v>-9.7122302158273402E-2</v>
      </c>
      <c r="G12" s="16" t="s">
        <v>24</v>
      </c>
      <c r="H12" s="30">
        <v>27349</v>
      </c>
      <c r="I12" s="30">
        <v>35894</v>
      </c>
      <c r="J12" s="30">
        <v>35894</v>
      </c>
      <c r="K12" s="30">
        <v>35137</v>
      </c>
      <c r="L12" s="15">
        <f t="shared" si="1"/>
        <v>2.1544241113356299E-2</v>
      </c>
    </row>
    <row r="13" spans="1:12" s="26" customFormat="1" ht="24.95" customHeight="1" x14ac:dyDescent="0.15">
      <c r="A13" s="16" t="s">
        <v>25</v>
      </c>
      <c r="B13" s="31">
        <v>649</v>
      </c>
      <c r="C13" s="32">
        <v>807</v>
      </c>
      <c r="D13" s="32">
        <v>807</v>
      </c>
      <c r="E13" s="32">
        <v>743</v>
      </c>
      <c r="F13" s="15">
        <f t="shared" si="0"/>
        <v>8.6137281292059206E-2</v>
      </c>
      <c r="G13" s="16" t="s">
        <v>26</v>
      </c>
      <c r="H13" s="30">
        <v>13169</v>
      </c>
      <c r="I13" s="30">
        <v>16140</v>
      </c>
      <c r="J13" s="30">
        <v>16140</v>
      </c>
      <c r="K13" s="30">
        <v>17558</v>
      </c>
      <c r="L13" s="15">
        <f t="shared" si="1"/>
        <v>-8.0760906709192407E-2</v>
      </c>
    </row>
    <row r="14" spans="1:12" s="26" customFormat="1" ht="24.95" customHeight="1" x14ac:dyDescent="0.15">
      <c r="A14" s="16" t="s">
        <v>27</v>
      </c>
      <c r="B14" s="31">
        <v>693</v>
      </c>
      <c r="C14" s="32">
        <v>511</v>
      </c>
      <c r="D14" s="32">
        <v>511</v>
      </c>
      <c r="E14" s="32">
        <v>478</v>
      </c>
      <c r="F14" s="15">
        <f t="shared" si="0"/>
        <v>6.9037656903765704E-2</v>
      </c>
      <c r="G14" s="16" t="s">
        <v>28</v>
      </c>
      <c r="H14" s="30">
        <v>1811</v>
      </c>
      <c r="I14" s="30">
        <v>9020</v>
      </c>
      <c r="J14" s="30">
        <v>9020</v>
      </c>
      <c r="K14" s="30">
        <v>12665</v>
      </c>
      <c r="L14" s="15">
        <f t="shared" si="1"/>
        <v>-0.28780102645084898</v>
      </c>
    </row>
    <row r="15" spans="1:12" s="26" customFormat="1" ht="24.95" customHeight="1" x14ac:dyDescent="0.15">
      <c r="A15" s="16" t="s">
        <v>29</v>
      </c>
      <c r="B15" s="31">
        <v>596</v>
      </c>
      <c r="C15" s="32">
        <v>418</v>
      </c>
      <c r="D15" s="32">
        <v>418</v>
      </c>
      <c r="E15" s="32">
        <v>412</v>
      </c>
      <c r="F15" s="15">
        <f t="shared" si="0"/>
        <v>1.45631067961165E-2</v>
      </c>
      <c r="G15" s="16" t="s">
        <v>30</v>
      </c>
      <c r="H15" s="30">
        <v>4701</v>
      </c>
      <c r="I15" s="30">
        <v>11101</v>
      </c>
      <c r="J15" s="30">
        <v>11101</v>
      </c>
      <c r="K15" s="30">
        <v>6268</v>
      </c>
      <c r="L15" s="15">
        <f t="shared" si="1"/>
        <v>0.771059349074665</v>
      </c>
    </row>
    <row r="16" spans="1:12" s="26" customFormat="1" ht="24.95" customHeight="1" x14ac:dyDescent="0.15">
      <c r="A16" s="16" t="s">
        <v>31</v>
      </c>
      <c r="B16" s="31">
        <v>1000</v>
      </c>
      <c r="C16" s="32">
        <v>2587</v>
      </c>
      <c r="D16" s="32">
        <v>2587</v>
      </c>
      <c r="E16" s="32">
        <v>2281</v>
      </c>
      <c r="F16" s="15">
        <f t="shared" si="0"/>
        <v>0.13415168785620299</v>
      </c>
      <c r="G16" s="16" t="s">
        <v>32</v>
      </c>
      <c r="H16" s="30">
        <v>49705</v>
      </c>
      <c r="I16" s="30">
        <v>66370</v>
      </c>
      <c r="J16" s="30">
        <v>66370</v>
      </c>
      <c r="K16" s="30">
        <v>66270</v>
      </c>
      <c r="L16" s="15">
        <f t="shared" si="1"/>
        <v>1.5089784216085699E-3</v>
      </c>
    </row>
    <row r="17" spans="1:12" s="26" customFormat="1" ht="24.95" customHeight="1" x14ac:dyDescent="0.15">
      <c r="A17" s="16" t="s">
        <v>33</v>
      </c>
      <c r="B17" s="31">
        <v>1648</v>
      </c>
      <c r="C17" s="32">
        <v>1078</v>
      </c>
      <c r="D17" s="32">
        <v>1078</v>
      </c>
      <c r="E17" s="32">
        <v>1329</v>
      </c>
      <c r="F17" s="15">
        <f t="shared" si="0"/>
        <v>-0.18886380737396499</v>
      </c>
      <c r="G17" s="16" t="s">
        <v>34</v>
      </c>
      <c r="H17" s="30">
        <v>1556</v>
      </c>
      <c r="I17" s="30">
        <v>13063</v>
      </c>
      <c r="J17" s="30">
        <v>13063</v>
      </c>
      <c r="K17" s="30">
        <v>2075</v>
      </c>
      <c r="L17" s="15">
        <f t="shared" si="1"/>
        <v>5.2954216867469901</v>
      </c>
    </row>
    <row r="18" spans="1:12" s="26" customFormat="1" ht="24.95" customHeight="1" x14ac:dyDescent="0.15">
      <c r="A18" s="16" t="s">
        <v>35</v>
      </c>
      <c r="B18" s="31">
        <v>1400</v>
      </c>
      <c r="C18" s="32">
        <v>1177</v>
      </c>
      <c r="D18" s="32">
        <v>1177</v>
      </c>
      <c r="E18" s="32">
        <v>1620</v>
      </c>
      <c r="F18" s="15">
        <f t="shared" si="0"/>
        <v>-0.27345679012345703</v>
      </c>
      <c r="G18" s="16" t="s">
        <v>36</v>
      </c>
      <c r="H18" s="30">
        <v>4247</v>
      </c>
      <c r="I18" s="30">
        <v>2345</v>
      </c>
      <c r="J18" s="30">
        <v>2345</v>
      </c>
      <c r="K18" s="30">
        <v>5662</v>
      </c>
      <c r="L18" s="15">
        <f t="shared" si="1"/>
        <v>-0.58583539385376204</v>
      </c>
    </row>
    <row r="19" spans="1:12" s="26" customFormat="1" ht="24.95" customHeight="1" x14ac:dyDescent="0.15">
      <c r="A19" s="16" t="s">
        <v>37</v>
      </c>
      <c r="B19" s="31">
        <v>12</v>
      </c>
      <c r="C19" s="32">
        <v>6</v>
      </c>
      <c r="D19" s="32">
        <v>6</v>
      </c>
      <c r="E19" s="32">
        <v>9</v>
      </c>
      <c r="F19" s="15">
        <f t="shared" si="0"/>
        <v>-0.33333333333333298</v>
      </c>
      <c r="G19" s="16" t="s">
        <v>38</v>
      </c>
      <c r="H19" s="30">
        <v>342</v>
      </c>
      <c r="I19" s="30">
        <v>273</v>
      </c>
      <c r="J19" s="30">
        <v>273</v>
      </c>
      <c r="K19" s="30">
        <v>456</v>
      </c>
      <c r="L19" s="15">
        <f t="shared" si="1"/>
        <v>-0.40131578947368401</v>
      </c>
    </row>
    <row r="20" spans="1:12" s="26" customFormat="1" ht="24.95" customHeight="1" x14ac:dyDescent="0.15">
      <c r="A20" s="16" t="s">
        <v>39</v>
      </c>
      <c r="B20" s="31">
        <v>0</v>
      </c>
      <c r="C20" s="31"/>
      <c r="D20" s="31"/>
      <c r="E20" s="31"/>
      <c r="F20" s="15"/>
      <c r="G20" s="16" t="s">
        <v>40</v>
      </c>
      <c r="H20" s="30">
        <v>600</v>
      </c>
      <c r="I20" s="30">
        <v>1533</v>
      </c>
      <c r="J20" s="30">
        <v>1533</v>
      </c>
      <c r="K20" s="30">
        <v>800</v>
      </c>
      <c r="L20" s="15">
        <f t="shared" si="1"/>
        <v>0.91625000000000001</v>
      </c>
    </row>
    <row r="21" spans="1:12" s="26" customFormat="1" ht="24.95" customHeight="1" x14ac:dyDescent="0.15">
      <c r="A21" s="18" t="s">
        <v>41</v>
      </c>
      <c r="B21" s="34">
        <f>SUM(B22:B28)</f>
        <v>5468</v>
      </c>
      <c r="C21" s="34">
        <f>SUM(C22:C28)</f>
        <v>7235</v>
      </c>
      <c r="D21" s="34">
        <f>SUM(D22:D28)</f>
        <v>7235</v>
      </c>
      <c r="E21" s="34">
        <f>SUM(E22:E28)</f>
        <v>5515</v>
      </c>
      <c r="F21" s="17">
        <f t="shared" si="0"/>
        <v>0.31187669990933797</v>
      </c>
      <c r="G21" s="16" t="s">
        <v>42</v>
      </c>
      <c r="H21" s="30">
        <v>12223</v>
      </c>
      <c r="I21" s="30">
        <v>10805</v>
      </c>
      <c r="J21" s="30">
        <v>10805</v>
      </c>
      <c r="K21" s="30">
        <v>16297</v>
      </c>
      <c r="L21" s="15">
        <f t="shared" si="1"/>
        <v>-0.336994538872185</v>
      </c>
    </row>
    <row r="22" spans="1:12" s="26" customFormat="1" ht="24.95" customHeight="1" x14ac:dyDescent="0.15">
      <c r="A22" s="16" t="s">
        <v>43</v>
      </c>
      <c r="B22" s="31">
        <v>1245</v>
      </c>
      <c r="C22" s="30">
        <v>682</v>
      </c>
      <c r="D22" s="30">
        <v>682</v>
      </c>
      <c r="E22" s="30">
        <v>1068</v>
      </c>
      <c r="F22" s="15">
        <f t="shared" si="0"/>
        <v>-0.36142322097378299</v>
      </c>
      <c r="G22" s="16" t="s">
        <v>44</v>
      </c>
      <c r="H22" s="30">
        <v>109</v>
      </c>
      <c r="I22" s="30">
        <v>310</v>
      </c>
      <c r="J22" s="30">
        <v>310</v>
      </c>
      <c r="K22" s="30">
        <v>146</v>
      </c>
      <c r="L22" s="15">
        <f t="shared" si="1"/>
        <v>1.1232876712328801</v>
      </c>
    </row>
    <row r="23" spans="1:12" s="26" customFormat="1" ht="24.95" customHeight="1" x14ac:dyDescent="0.15">
      <c r="A23" s="16" t="s">
        <v>45</v>
      </c>
      <c r="B23" s="31">
        <v>784</v>
      </c>
      <c r="C23" s="30">
        <v>340</v>
      </c>
      <c r="D23" s="30">
        <v>340</v>
      </c>
      <c r="E23" s="30">
        <v>743</v>
      </c>
      <c r="F23" s="15">
        <f t="shared" si="0"/>
        <v>-0.54239569313593505</v>
      </c>
      <c r="G23" s="16" t="s">
        <v>46</v>
      </c>
      <c r="H23" s="30"/>
      <c r="I23" s="30"/>
      <c r="J23" s="30"/>
      <c r="K23" s="30"/>
      <c r="L23" s="15"/>
    </row>
    <row r="24" spans="1:12" s="26" customFormat="1" ht="24.95" customHeight="1" x14ac:dyDescent="0.15">
      <c r="A24" s="16" t="s">
        <v>47</v>
      </c>
      <c r="B24" s="31">
        <v>951</v>
      </c>
      <c r="C24" s="30">
        <v>1920</v>
      </c>
      <c r="D24" s="30">
        <v>1920</v>
      </c>
      <c r="E24" s="30">
        <v>1256</v>
      </c>
      <c r="F24" s="15">
        <f t="shared" si="0"/>
        <v>0.52866242038216604</v>
      </c>
      <c r="G24" s="35" t="s">
        <v>48</v>
      </c>
      <c r="H24" s="32">
        <v>1703</v>
      </c>
      <c r="I24" s="30">
        <v>5784</v>
      </c>
      <c r="J24" s="30">
        <v>5784</v>
      </c>
      <c r="K24" s="30">
        <v>2271</v>
      </c>
      <c r="L24" s="15">
        <f t="shared" si="1"/>
        <v>1.5468956406869201</v>
      </c>
    </row>
    <row r="25" spans="1:12" s="26" customFormat="1" ht="24.95" customHeight="1" x14ac:dyDescent="0.15">
      <c r="A25" s="36" t="s">
        <v>49</v>
      </c>
      <c r="B25" s="31">
        <v>2382</v>
      </c>
      <c r="C25" s="30">
        <v>3868</v>
      </c>
      <c r="D25" s="30">
        <v>3868</v>
      </c>
      <c r="E25" s="30">
        <v>2258</v>
      </c>
      <c r="F25" s="15">
        <f t="shared" si="0"/>
        <v>0.71302037201062896</v>
      </c>
      <c r="G25" s="16" t="s">
        <v>50</v>
      </c>
      <c r="H25" s="30">
        <v>3000</v>
      </c>
      <c r="I25" s="30">
        <v>0</v>
      </c>
      <c r="J25" s="30"/>
      <c r="K25" s="30"/>
      <c r="L25" s="15"/>
    </row>
    <row r="26" spans="1:12" s="26" customFormat="1" ht="24.95" customHeight="1" x14ac:dyDescent="0.15">
      <c r="A26" s="36" t="s">
        <v>51</v>
      </c>
      <c r="B26" s="31">
        <v>91</v>
      </c>
      <c r="C26" s="30">
        <v>425</v>
      </c>
      <c r="D26" s="30">
        <v>425</v>
      </c>
      <c r="E26" s="30">
        <v>86</v>
      </c>
      <c r="F26" s="15">
        <f t="shared" si="0"/>
        <v>3.9418604651162799</v>
      </c>
      <c r="G26" s="16" t="s">
        <v>52</v>
      </c>
      <c r="H26" s="30"/>
      <c r="I26" s="30"/>
      <c r="J26" s="30"/>
      <c r="K26" s="30"/>
      <c r="L26" s="15"/>
    </row>
    <row r="27" spans="1:12" s="26" customFormat="1" ht="24.95" customHeight="1" x14ac:dyDescent="0.15">
      <c r="A27" s="36" t="s">
        <v>53</v>
      </c>
      <c r="B27" s="31">
        <v>15</v>
      </c>
      <c r="C27" s="30">
        <v>0</v>
      </c>
      <c r="D27" s="30">
        <v>0</v>
      </c>
      <c r="E27" s="30">
        <v>14</v>
      </c>
      <c r="F27" s="15">
        <f t="shared" si="0"/>
        <v>-1</v>
      </c>
      <c r="G27" s="16" t="s">
        <v>54</v>
      </c>
      <c r="H27" s="30">
        <v>4458</v>
      </c>
      <c r="I27" s="30">
        <v>3227</v>
      </c>
      <c r="J27" s="30">
        <v>3227</v>
      </c>
      <c r="K27" s="30">
        <v>2334</v>
      </c>
      <c r="L27" s="15">
        <f t="shared" si="1"/>
        <v>0.38260497000856902</v>
      </c>
    </row>
    <row r="28" spans="1:12" s="26" customFormat="1" ht="24.95" customHeight="1" x14ac:dyDescent="0.15">
      <c r="A28" s="36" t="s">
        <v>55</v>
      </c>
      <c r="B28" s="31"/>
      <c r="C28" s="30"/>
      <c r="D28" s="37"/>
      <c r="E28" s="30">
        <v>90</v>
      </c>
      <c r="F28" s="15">
        <f t="shared" si="0"/>
        <v>-1</v>
      </c>
      <c r="G28" s="16" t="s">
        <v>56</v>
      </c>
      <c r="H28" s="30"/>
      <c r="I28" s="30">
        <v>15</v>
      </c>
      <c r="J28" s="30">
        <v>15</v>
      </c>
      <c r="K28" s="30">
        <v>19</v>
      </c>
      <c r="L28" s="15">
        <f t="shared" si="1"/>
        <v>-0.21052631578947401</v>
      </c>
    </row>
    <row r="29" spans="1:12" s="26" customFormat="1" ht="24.95" customHeight="1" x14ac:dyDescent="0.15">
      <c r="A29" s="14" t="s">
        <v>57</v>
      </c>
      <c r="B29" s="29">
        <f>B5+B21</f>
        <v>18226</v>
      </c>
      <c r="C29" s="29">
        <f>C5+C21</f>
        <v>18395</v>
      </c>
      <c r="D29" s="29">
        <f>D5+D21</f>
        <v>18395</v>
      </c>
      <c r="E29" s="29">
        <f>E5+E21</f>
        <v>19207</v>
      </c>
      <c r="F29" s="17">
        <f t="shared" si="0"/>
        <v>-4.22762534492633E-2</v>
      </c>
      <c r="G29" s="14" t="s">
        <v>58</v>
      </c>
      <c r="H29" s="34">
        <f>SUM(H5:H28)</f>
        <v>191129</v>
      </c>
      <c r="I29" s="34">
        <f>SUM(I5:I28)</f>
        <v>266817</v>
      </c>
      <c r="J29" s="34">
        <f>SUM(J5:J28)</f>
        <v>266817</v>
      </c>
      <c r="K29" s="34">
        <f>SUM(K5:K28)</f>
        <v>255967</v>
      </c>
      <c r="L29" s="17">
        <f t="shared" si="1"/>
        <v>4.2388276613782201E-2</v>
      </c>
    </row>
    <row r="30" spans="1:12" s="26" customFormat="1" x14ac:dyDescent="0.15">
      <c r="A30" s="20"/>
      <c r="B30" s="20"/>
      <c r="C30" s="20"/>
      <c r="D30" s="20"/>
      <c r="E30" s="20"/>
      <c r="F30" s="20"/>
      <c r="G30" s="20"/>
      <c r="H30" s="20"/>
      <c r="I30" s="20"/>
      <c r="J30" s="20"/>
    </row>
    <row r="31" spans="1:12" s="26" customFormat="1" x14ac:dyDescent="0.15">
      <c r="A31" s="20"/>
      <c r="B31" s="20"/>
      <c r="C31" s="20"/>
      <c r="D31" s="20"/>
      <c r="E31" s="20"/>
      <c r="F31" s="20"/>
      <c r="G31" s="20"/>
      <c r="H31" s="20"/>
      <c r="I31" s="20"/>
      <c r="J31" s="20"/>
    </row>
    <row r="32" spans="1:12" s="26" customFormat="1" x14ac:dyDescent="0.15">
      <c r="A32" s="20"/>
      <c r="B32" s="20"/>
      <c r="C32" s="20"/>
      <c r="D32" s="20"/>
      <c r="E32" s="20"/>
      <c r="F32" s="20"/>
      <c r="G32" s="20"/>
      <c r="H32" s="20"/>
      <c r="I32" s="20"/>
      <c r="J32" s="20"/>
    </row>
    <row r="33" spans="1:10" s="26" customFormat="1" x14ac:dyDescent="0.15">
      <c r="A33" s="20"/>
      <c r="B33" s="20"/>
      <c r="C33" s="20"/>
      <c r="D33" s="20"/>
      <c r="E33" s="20"/>
      <c r="F33" s="20"/>
      <c r="G33" s="20"/>
      <c r="H33" s="20"/>
      <c r="I33" s="20"/>
      <c r="J33" s="20"/>
    </row>
    <row r="34" spans="1:10" s="26" customForma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</row>
    <row r="35" spans="1:10" s="26" customFormat="1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</row>
    <row r="36" spans="1:10" s="26" customFormat="1" x14ac:dyDescent="0.15">
      <c r="A36" s="20"/>
      <c r="B36" s="20"/>
      <c r="C36" s="20"/>
      <c r="D36" s="20"/>
      <c r="E36" s="20"/>
      <c r="F36" s="20"/>
      <c r="G36" s="20"/>
      <c r="H36" s="20"/>
      <c r="I36" s="20"/>
      <c r="J36" s="20"/>
    </row>
    <row r="37" spans="1:10" s="26" customFormat="1" x14ac:dyDescent="0.15">
      <c r="A37" s="20"/>
      <c r="B37" s="20"/>
      <c r="C37" s="20"/>
      <c r="D37" s="20"/>
      <c r="E37" s="20"/>
      <c r="F37" s="20"/>
      <c r="G37" s="20"/>
      <c r="H37" s="20"/>
      <c r="I37" s="20"/>
      <c r="J37" s="20"/>
    </row>
    <row r="38" spans="1:10" s="26" customFormat="1" x14ac:dyDescent="0.15">
      <c r="A38" s="20"/>
      <c r="B38" s="20"/>
      <c r="C38" s="20"/>
      <c r="D38" s="20"/>
      <c r="E38" s="20"/>
      <c r="F38" s="20"/>
      <c r="G38" s="20"/>
      <c r="H38" s="20"/>
      <c r="I38" s="20"/>
      <c r="J38" s="20"/>
    </row>
    <row r="39" spans="1:10" s="26" customFormat="1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</row>
    <row r="40" spans="1:10" s="26" customFormat="1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</row>
    <row r="41" spans="1:10" s="26" customFormat="1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</row>
    <row r="42" spans="1:10" s="26" customFormat="1" x14ac:dyDescent="0.15">
      <c r="A42" s="20"/>
      <c r="B42" s="20"/>
      <c r="C42" s="20"/>
      <c r="D42" s="20"/>
      <c r="E42" s="20"/>
      <c r="F42" s="20"/>
      <c r="G42" s="20"/>
      <c r="H42" s="20"/>
      <c r="I42" s="20"/>
      <c r="J42" s="20"/>
    </row>
    <row r="43" spans="1:10" s="26" customFormat="1" x14ac:dyDescent="0.15">
      <c r="A43" s="20"/>
      <c r="B43" s="20"/>
      <c r="C43" s="20"/>
      <c r="D43" s="20"/>
      <c r="E43" s="20"/>
      <c r="F43" s="20"/>
      <c r="G43" s="20"/>
      <c r="H43" s="20"/>
      <c r="I43" s="20"/>
      <c r="J43" s="20"/>
    </row>
    <row r="44" spans="1:10" s="26" customFormat="1" x14ac:dyDescent="0.15">
      <c r="A44" s="20"/>
      <c r="B44" s="20"/>
      <c r="C44" s="20"/>
      <c r="D44" s="20"/>
      <c r="E44" s="20"/>
      <c r="F44" s="20"/>
      <c r="G44" s="20"/>
      <c r="H44" s="20"/>
      <c r="I44" s="20"/>
      <c r="J44" s="20"/>
    </row>
    <row r="45" spans="1:10" s="26" customFormat="1" x14ac:dyDescent="0.15">
      <c r="A45" s="20"/>
      <c r="B45" s="20"/>
      <c r="C45" s="20"/>
      <c r="D45" s="20"/>
      <c r="E45" s="20"/>
      <c r="F45" s="20"/>
      <c r="G45" s="20"/>
      <c r="H45" s="20"/>
      <c r="I45" s="20"/>
      <c r="J45" s="20"/>
    </row>
    <row r="46" spans="1:10" s="26" customFormat="1" x14ac:dyDescent="0.15">
      <c r="A46" s="20"/>
      <c r="B46" s="20"/>
      <c r="C46" s="20"/>
      <c r="D46" s="20"/>
      <c r="E46" s="20"/>
      <c r="F46" s="20"/>
      <c r="G46" s="20"/>
      <c r="H46" s="20"/>
      <c r="I46" s="20"/>
      <c r="J46" s="20"/>
    </row>
    <row r="47" spans="1:10" s="26" customFormat="1" x14ac:dyDescent="0.15">
      <c r="A47" s="20"/>
      <c r="B47" s="20"/>
      <c r="C47" s="20"/>
      <c r="D47" s="20"/>
      <c r="E47" s="20"/>
      <c r="F47" s="20"/>
      <c r="G47" s="20"/>
      <c r="H47" s="20"/>
      <c r="I47" s="20"/>
      <c r="J47" s="20"/>
    </row>
    <row r="48" spans="1:10" s="26" customFormat="1" x14ac:dyDescent="0.15">
      <c r="A48" s="20"/>
      <c r="B48" s="20"/>
      <c r="C48" s="20"/>
      <c r="D48" s="20"/>
      <c r="E48" s="20"/>
      <c r="F48" s="20"/>
      <c r="G48" s="20"/>
      <c r="H48" s="20"/>
      <c r="I48" s="20"/>
      <c r="J48" s="20"/>
    </row>
    <row r="49" spans="1:10" s="26" customFormat="1" x14ac:dyDescent="0.15">
      <c r="A49" s="20"/>
      <c r="B49" s="20"/>
      <c r="C49" s="20"/>
      <c r="D49" s="20"/>
      <c r="E49" s="20"/>
      <c r="F49" s="20"/>
      <c r="G49" s="20"/>
      <c r="H49" s="20"/>
      <c r="I49" s="20"/>
      <c r="J49" s="20"/>
    </row>
    <row r="50" spans="1:10" s="26" customFormat="1" x14ac:dyDescent="0.15">
      <c r="A50" s="20"/>
      <c r="B50" s="20"/>
      <c r="C50" s="20"/>
      <c r="D50" s="20"/>
      <c r="E50" s="20"/>
      <c r="F50" s="20"/>
      <c r="G50" s="20"/>
      <c r="H50" s="20"/>
      <c r="I50" s="20"/>
      <c r="J50" s="20"/>
    </row>
    <row r="51" spans="1:10" s="26" customFormat="1" x14ac:dyDescent="0.15">
      <c r="A51" s="20"/>
      <c r="B51" s="20"/>
      <c r="C51" s="20"/>
      <c r="D51" s="20"/>
      <c r="E51" s="20"/>
      <c r="F51" s="20"/>
      <c r="G51" s="20"/>
      <c r="H51" s="20"/>
      <c r="I51" s="20"/>
      <c r="J51" s="20"/>
    </row>
    <row r="52" spans="1:10" s="26" customFormat="1" x14ac:dyDescent="0.15">
      <c r="A52" s="20"/>
      <c r="B52" s="20"/>
      <c r="C52" s="20"/>
      <c r="D52" s="20"/>
      <c r="E52" s="20"/>
      <c r="F52" s="20"/>
      <c r="G52" s="20"/>
      <c r="H52" s="20"/>
      <c r="I52" s="20"/>
      <c r="J52" s="20"/>
    </row>
    <row r="53" spans="1:10" s="26" customFormat="1" x14ac:dyDescent="0.15">
      <c r="A53" s="20"/>
      <c r="B53" s="20"/>
      <c r="C53" s="20"/>
      <c r="D53" s="20"/>
      <c r="E53" s="20"/>
      <c r="F53" s="20"/>
      <c r="G53" s="20"/>
      <c r="H53" s="20"/>
      <c r="I53" s="20"/>
      <c r="J53" s="20"/>
    </row>
    <row r="54" spans="1:10" s="26" customFormat="1" x14ac:dyDescent="0.15">
      <c r="A54" s="20"/>
      <c r="B54" s="20"/>
      <c r="C54" s="20"/>
      <c r="D54" s="20"/>
      <c r="E54" s="20"/>
      <c r="F54" s="20"/>
      <c r="G54" s="20"/>
      <c r="H54" s="20"/>
      <c r="I54" s="20"/>
      <c r="J54" s="20"/>
    </row>
    <row r="55" spans="1:10" s="26" customFormat="1" x14ac:dyDescent="0.15">
      <c r="A55" s="20"/>
      <c r="B55" s="20"/>
      <c r="C55" s="20"/>
      <c r="D55" s="20"/>
      <c r="E55" s="20"/>
      <c r="F55" s="20"/>
      <c r="G55" s="20"/>
      <c r="H55" s="20"/>
      <c r="I55" s="20"/>
      <c r="J55" s="20"/>
    </row>
    <row r="56" spans="1:10" s="26" customFormat="1" x14ac:dyDescent="0.15">
      <c r="A56" s="20"/>
      <c r="B56" s="20"/>
      <c r="C56" s="20"/>
      <c r="D56" s="20"/>
      <c r="E56" s="20"/>
      <c r="F56" s="20"/>
      <c r="G56" s="20"/>
      <c r="H56" s="20"/>
      <c r="I56" s="20"/>
      <c r="J56" s="20"/>
    </row>
    <row r="57" spans="1:10" s="26" customFormat="1" x14ac:dyDescent="0.15">
      <c r="A57" s="20"/>
      <c r="B57" s="20"/>
      <c r="C57" s="20"/>
      <c r="D57" s="20"/>
      <c r="E57" s="20"/>
      <c r="F57" s="20"/>
      <c r="G57" s="20"/>
      <c r="H57" s="20"/>
      <c r="I57" s="20"/>
      <c r="J57" s="20"/>
    </row>
    <row r="58" spans="1:10" s="26" customFormat="1" x14ac:dyDescent="0.15">
      <c r="A58" s="20"/>
      <c r="B58" s="20"/>
      <c r="C58" s="20"/>
      <c r="D58" s="20"/>
      <c r="E58" s="20"/>
      <c r="F58" s="20"/>
      <c r="G58" s="20"/>
      <c r="H58" s="20"/>
      <c r="I58" s="20"/>
      <c r="J58" s="20"/>
    </row>
    <row r="59" spans="1:10" s="26" customFormat="1" x14ac:dyDescent="0.15">
      <c r="A59" s="20"/>
      <c r="B59" s="20"/>
      <c r="C59" s="20"/>
      <c r="D59" s="20"/>
      <c r="E59" s="20"/>
      <c r="F59" s="20"/>
      <c r="G59" s="20"/>
      <c r="H59" s="20"/>
      <c r="I59" s="20"/>
      <c r="J59" s="20"/>
    </row>
    <row r="60" spans="1:10" s="26" customFormat="1" x14ac:dyDescent="0.15">
      <c r="A60" s="20"/>
      <c r="B60" s="20"/>
      <c r="C60" s="20"/>
      <c r="D60" s="20"/>
      <c r="E60" s="20"/>
      <c r="F60" s="20"/>
      <c r="G60" s="20"/>
      <c r="H60" s="20"/>
      <c r="I60" s="20"/>
      <c r="J60" s="20"/>
    </row>
    <row r="61" spans="1:10" s="26" customFormat="1" x14ac:dyDescent="0.15">
      <c r="A61" s="20"/>
      <c r="B61" s="20"/>
      <c r="C61" s="20"/>
      <c r="D61" s="20"/>
      <c r="E61" s="20"/>
      <c r="F61" s="20"/>
      <c r="G61" s="20"/>
      <c r="H61" s="20"/>
      <c r="I61" s="20"/>
      <c r="J61" s="20"/>
    </row>
    <row r="62" spans="1:10" s="26" customFormat="1" x14ac:dyDescent="0.15">
      <c r="A62" s="20"/>
      <c r="B62" s="20"/>
      <c r="C62" s="20"/>
      <c r="D62" s="20"/>
      <c r="E62" s="20"/>
      <c r="F62" s="20"/>
      <c r="G62" s="20"/>
      <c r="H62" s="20"/>
      <c r="I62" s="20"/>
      <c r="J62" s="20"/>
    </row>
    <row r="63" spans="1:10" s="26" customFormat="1" x14ac:dyDescent="0.15">
      <c r="A63" s="20"/>
      <c r="B63" s="20"/>
      <c r="C63" s="20"/>
      <c r="D63" s="20"/>
      <c r="E63" s="20"/>
      <c r="F63" s="20"/>
      <c r="G63" s="20"/>
      <c r="H63" s="20"/>
      <c r="I63" s="20"/>
      <c r="J63" s="20"/>
    </row>
    <row r="64" spans="1:10" s="26" customFormat="1" x14ac:dyDescent="0.15">
      <c r="A64" s="20"/>
      <c r="B64" s="20"/>
      <c r="C64" s="20"/>
      <c r="D64" s="20"/>
      <c r="E64" s="20"/>
      <c r="F64" s="20"/>
      <c r="G64" s="20"/>
      <c r="H64" s="20"/>
      <c r="I64" s="20"/>
      <c r="J64" s="20"/>
    </row>
    <row r="65" spans="1:10" s="26" customFormat="1" x14ac:dyDescent="0.15">
      <c r="A65" s="20"/>
      <c r="B65" s="20"/>
      <c r="C65" s="20"/>
      <c r="D65" s="20"/>
      <c r="E65" s="20"/>
      <c r="F65" s="20"/>
      <c r="G65" s="20"/>
      <c r="H65" s="20"/>
      <c r="I65" s="20"/>
      <c r="J65" s="20"/>
    </row>
    <row r="66" spans="1:10" s="26" customFormat="1" x14ac:dyDescent="0.15">
      <c r="A66" s="20"/>
      <c r="B66" s="20"/>
      <c r="C66" s="20"/>
      <c r="D66" s="20"/>
      <c r="E66" s="20"/>
      <c r="F66" s="20"/>
      <c r="G66" s="20"/>
      <c r="H66" s="20"/>
      <c r="I66" s="20"/>
      <c r="J66" s="20"/>
    </row>
    <row r="67" spans="1:10" s="26" customFormat="1" x14ac:dyDescent="0.15">
      <c r="A67" s="20"/>
      <c r="B67" s="20"/>
      <c r="C67" s="20"/>
      <c r="D67" s="20"/>
      <c r="E67" s="20"/>
      <c r="F67" s="20"/>
      <c r="G67" s="20"/>
      <c r="H67" s="20"/>
      <c r="I67" s="20"/>
      <c r="J67" s="20"/>
    </row>
    <row r="68" spans="1:10" s="26" customFormat="1" x14ac:dyDescent="0.15">
      <c r="A68" s="20"/>
      <c r="B68" s="20"/>
      <c r="C68" s="20"/>
      <c r="D68" s="20"/>
      <c r="E68" s="20"/>
      <c r="F68" s="20"/>
      <c r="G68" s="20"/>
      <c r="H68" s="20"/>
      <c r="I68" s="20"/>
      <c r="J68" s="20"/>
    </row>
    <row r="69" spans="1:10" s="26" customFormat="1" x14ac:dyDescent="0.15">
      <c r="A69" s="20"/>
      <c r="B69" s="20"/>
      <c r="C69" s="20"/>
      <c r="D69" s="20"/>
      <c r="E69" s="20"/>
      <c r="F69" s="20"/>
      <c r="G69" s="20"/>
      <c r="H69" s="20"/>
      <c r="I69" s="20"/>
      <c r="J69" s="20"/>
    </row>
    <row r="70" spans="1:10" s="26" customFormat="1" x14ac:dyDescent="0.15">
      <c r="A70" s="20"/>
      <c r="B70" s="20"/>
      <c r="C70" s="20"/>
      <c r="D70" s="20"/>
      <c r="E70" s="20"/>
      <c r="F70" s="20"/>
      <c r="G70" s="20"/>
      <c r="H70" s="20"/>
      <c r="I70" s="20"/>
      <c r="J70" s="20"/>
    </row>
    <row r="71" spans="1:10" s="26" customFormat="1" x14ac:dyDescent="0.15">
      <c r="A71" s="20"/>
      <c r="B71" s="20"/>
      <c r="C71" s="20"/>
      <c r="D71" s="20"/>
      <c r="E71" s="20"/>
      <c r="F71" s="20"/>
      <c r="G71" s="20"/>
      <c r="H71" s="20"/>
      <c r="I71" s="20"/>
      <c r="J71" s="20"/>
    </row>
    <row r="72" spans="1:10" s="26" customFormat="1" x14ac:dyDescent="0.15">
      <c r="A72" s="20"/>
      <c r="B72" s="20"/>
      <c r="C72" s="20"/>
      <c r="D72" s="20"/>
      <c r="E72" s="20"/>
      <c r="F72" s="20"/>
      <c r="G72" s="20"/>
      <c r="H72" s="20"/>
      <c r="I72" s="20"/>
      <c r="J72" s="20"/>
    </row>
    <row r="73" spans="1:10" s="26" customFormat="1" x14ac:dyDescent="0.15">
      <c r="A73" s="20"/>
      <c r="B73" s="20"/>
      <c r="C73" s="20"/>
      <c r="D73" s="20"/>
      <c r="E73" s="20"/>
      <c r="F73" s="20"/>
      <c r="G73" s="20"/>
      <c r="H73" s="20"/>
      <c r="I73" s="20"/>
      <c r="J73" s="20"/>
    </row>
    <row r="74" spans="1:10" s="26" customFormat="1" x14ac:dyDescent="0.15">
      <c r="A74" s="20"/>
      <c r="B74" s="20"/>
      <c r="C74" s="20"/>
      <c r="D74" s="20"/>
      <c r="E74" s="20"/>
      <c r="F74" s="20"/>
      <c r="G74" s="20"/>
      <c r="H74" s="20"/>
      <c r="I74" s="20"/>
      <c r="J74" s="20"/>
    </row>
    <row r="75" spans="1:10" s="26" customFormat="1" x14ac:dyDescent="0.15">
      <c r="A75" s="20"/>
      <c r="B75" s="20"/>
      <c r="C75" s="20"/>
      <c r="D75" s="20"/>
      <c r="E75" s="20"/>
      <c r="F75" s="20"/>
      <c r="G75" s="20"/>
      <c r="H75" s="20"/>
      <c r="I75" s="20"/>
      <c r="J75" s="20"/>
    </row>
    <row r="76" spans="1:10" s="26" customFormat="1" x14ac:dyDescent="0.15">
      <c r="A76" s="20"/>
      <c r="B76" s="20"/>
      <c r="C76" s="20"/>
      <c r="D76" s="20"/>
      <c r="E76" s="20"/>
      <c r="F76" s="20"/>
      <c r="G76" s="20"/>
      <c r="H76" s="20"/>
      <c r="I76" s="20"/>
      <c r="J76" s="20"/>
    </row>
    <row r="77" spans="1:10" s="26" customFormat="1" x14ac:dyDescent="0.15">
      <c r="A77" s="20"/>
      <c r="B77" s="20"/>
      <c r="C77" s="20"/>
      <c r="D77" s="20"/>
      <c r="E77" s="20"/>
      <c r="F77" s="20"/>
      <c r="G77" s="20"/>
      <c r="H77" s="20"/>
      <c r="I77" s="20"/>
      <c r="J77" s="20"/>
    </row>
    <row r="78" spans="1:10" s="26" customFormat="1" x14ac:dyDescent="0.15">
      <c r="A78" s="20"/>
      <c r="B78" s="20"/>
      <c r="C78" s="20"/>
      <c r="D78" s="20"/>
      <c r="E78" s="20"/>
      <c r="F78" s="20"/>
      <c r="G78" s="20"/>
      <c r="H78" s="20"/>
      <c r="I78" s="20"/>
      <c r="J78" s="20"/>
    </row>
    <row r="79" spans="1:10" s="26" customFormat="1" x14ac:dyDescent="0.15">
      <c r="A79" s="20"/>
      <c r="B79" s="20"/>
      <c r="C79" s="20"/>
      <c r="D79" s="20"/>
      <c r="E79" s="20"/>
      <c r="F79" s="20"/>
      <c r="G79" s="20"/>
      <c r="H79" s="20"/>
      <c r="I79" s="20"/>
      <c r="J79" s="20"/>
    </row>
    <row r="80" spans="1:10" s="26" customFormat="1" x14ac:dyDescent="0.15">
      <c r="A80" s="20"/>
      <c r="B80" s="20"/>
      <c r="C80" s="20"/>
      <c r="D80" s="20"/>
      <c r="E80" s="20"/>
      <c r="F80" s="20"/>
      <c r="G80" s="20"/>
      <c r="H80" s="20"/>
      <c r="I80" s="20"/>
      <c r="J80" s="20"/>
    </row>
    <row r="81" spans="1:10" s="26" customFormat="1" x14ac:dyDescent="0.15">
      <c r="A81" s="20"/>
      <c r="B81" s="20"/>
      <c r="C81" s="20"/>
      <c r="D81" s="20"/>
      <c r="E81" s="20"/>
      <c r="F81" s="20"/>
      <c r="G81" s="20"/>
      <c r="H81" s="20"/>
      <c r="I81" s="20"/>
      <c r="J81" s="20"/>
    </row>
    <row r="82" spans="1:10" s="26" customFormat="1" x14ac:dyDescent="0.15">
      <c r="A82" s="20"/>
      <c r="B82" s="20"/>
      <c r="C82" s="20"/>
      <c r="D82" s="20"/>
      <c r="E82" s="20"/>
      <c r="F82" s="20"/>
      <c r="G82" s="20"/>
      <c r="H82" s="20"/>
      <c r="I82" s="20"/>
      <c r="J82" s="20"/>
    </row>
    <row r="83" spans="1:10" s="26" customFormat="1" x14ac:dyDescent="0.15">
      <c r="A83" s="20"/>
      <c r="B83" s="20"/>
      <c r="C83" s="20"/>
      <c r="D83" s="20"/>
      <c r="E83" s="20"/>
      <c r="F83" s="20"/>
      <c r="G83" s="20"/>
      <c r="H83" s="20"/>
      <c r="I83" s="20"/>
      <c r="J83" s="20"/>
    </row>
    <row r="84" spans="1:10" s="26" customFormat="1" x14ac:dyDescent="0.15">
      <c r="A84" s="20"/>
      <c r="B84" s="20"/>
      <c r="C84" s="20"/>
      <c r="D84" s="20"/>
      <c r="E84" s="20"/>
      <c r="F84" s="20"/>
      <c r="G84" s="20"/>
      <c r="H84" s="20"/>
      <c r="I84" s="20"/>
      <c r="J84" s="20"/>
    </row>
    <row r="85" spans="1:10" s="26" customFormat="1" x14ac:dyDescent="0.15">
      <c r="A85" s="20"/>
      <c r="B85" s="20"/>
      <c r="C85" s="20"/>
      <c r="D85" s="20"/>
      <c r="E85" s="20"/>
      <c r="F85" s="20"/>
      <c r="G85" s="20"/>
      <c r="H85" s="20"/>
      <c r="I85" s="20"/>
      <c r="J85" s="20"/>
    </row>
    <row r="86" spans="1:10" s="26" customFormat="1" x14ac:dyDescent="0.15">
      <c r="A86" s="20"/>
      <c r="B86" s="20"/>
      <c r="C86" s="20"/>
      <c r="D86" s="20"/>
      <c r="E86" s="20"/>
      <c r="F86" s="20"/>
      <c r="G86" s="20"/>
      <c r="H86" s="20"/>
      <c r="I86" s="20"/>
      <c r="J86" s="20"/>
    </row>
    <row r="87" spans="1:10" s="26" customFormat="1" x14ac:dyDescent="0.15">
      <c r="A87" s="20"/>
      <c r="B87" s="20"/>
      <c r="C87" s="20"/>
      <c r="D87" s="20"/>
      <c r="E87" s="20"/>
      <c r="F87" s="20"/>
      <c r="G87" s="20"/>
      <c r="H87" s="20"/>
      <c r="I87" s="20"/>
      <c r="J87" s="20"/>
    </row>
    <row r="88" spans="1:10" s="26" customFormat="1" x14ac:dyDescent="0.15">
      <c r="A88" s="20"/>
      <c r="B88" s="20"/>
      <c r="C88" s="20"/>
      <c r="D88" s="20"/>
      <c r="E88" s="20"/>
      <c r="F88" s="20"/>
      <c r="G88" s="20"/>
      <c r="H88" s="20"/>
      <c r="I88" s="20"/>
      <c r="J88" s="20"/>
    </row>
    <row r="89" spans="1:10" s="26" customFormat="1" x14ac:dyDescent="0.15">
      <c r="A89" s="20"/>
      <c r="B89" s="20"/>
      <c r="C89" s="20"/>
      <c r="D89" s="20"/>
      <c r="E89" s="20"/>
      <c r="F89" s="20"/>
      <c r="G89" s="20"/>
      <c r="H89" s="20"/>
      <c r="I89" s="20"/>
      <c r="J89" s="20"/>
    </row>
    <row r="90" spans="1:10" s="26" customFormat="1" x14ac:dyDescent="0.15">
      <c r="A90" s="20"/>
      <c r="B90" s="20"/>
      <c r="C90" s="20"/>
      <c r="D90" s="20"/>
      <c r="E90" s="20"/>
      <c r="F90" s="20"/>
      <c r="G90" s="20"/>
      <c r="H90" s="20"/>
      <c r="I90" s="20"/>
      <c r="J90" s="20"/>
    </row>
    <row r="91" spans="1:10" s="26" customFormat="1" x14ac:dyDescent="0.15">
      <c r="A91" s="20"/>
      <c r="B91" s="20"/>
      <c r="C91" s="20"/>
      <c r="D91" s="20"/>
      <c r="E91" s="20"/>
      <c r="F91" s="20"/>
      <c r="G91" s="20"/>
      <c r="H91" s="20"/>
      <c r="I91" s="20"/>
      <c r="J91" s="20"/>
    </row>
    <row r="92" spans="1:10" s="26" customFormat="1" x14ac:dyDescent="0.15">
      <c r="A92" s="20"/>
      <c r="B92" s="20"/>
      <c r="C92" s="20"/>
      <c r="D92" s="20"/>
      <c r="E92" s="20"/>
      <c r="F92" s="20"/>
      <c r="G92" s="20"/>
      <c r="H92" s="20"/>
      <c r="I92" s="20"/>
      <c r="J92" s="20"/>
    </row>
    <row r="93" spans="1:10" s="26" customFormat="1" x14ac:dyDescent="0.15">
      <c r="A93" s="20"/>
      <c r="B93" s="20"/>
      <c r="C93" s="20"/>
      <c r="D93" s="20"/>
      <c r="E93" s="20"/>
      <c r="F93" s="20"/>
      <c r="G93" s="20"/>
      <c r="H93" s="20"/>
      <c r="I93" s="20"/>
      <c r="J93" s="20"/>
    </row>
    <row r="94" spans="1:10" s="26" customFormat="1" x14ac:dyDescent="0.15">
      <c r="A94" s="20"/>
      <c r="B94" s="20"/>
      <c r="C94" s="20"/>
      <c r="D94" s="20"/>
      <c r="E94" s="20"/>
      <c r="F94" s="20"/>
      <c r="G94" s="20"/>
      <c r="H94" s="20"/>
      <c r="I94" s="20"/>
      <c r="J94" s="20"/>
    </row>
    <row r="95" spans="1:10" s="26" customFormat="1" x14ac:dyDescent="0.15">
      <c r="A95" s="20"/>
      <c r="B95" s="20"/>
      <c r="C95" s="20"/>
      <c r="D95" s="20"/>
      <c r="E95" s="20"/>
      <c r="F95" s="20"/>
      <c r="G95" s="20"/>
      <c r="H95" s="20"/>
      <c r="I95" s="20"/>
      <c r="J95" s="20"/>
    </row>
    <row r="96" spans="1:10" s="26" customFormat="1" x14ac:dyDescent="0.15">
      <c r="A96" s="20"/>
      <c r="B96" s="20"/>
      <c r="C96" s="20"/>
      <c r="D96" s="20"/>
      <c r="E96" s="20"/>
      <c r="F96" s="20"/>
      <c r="G96" s="20"/>
      <c r="H96" s="20"/>
      <c r="I96" s="20"/>
      <c r="J96" s="20"/>
    </row>
    <row r="97" spans="1:10" s="26" customFormat="1" x14ac:dyDescent="0.15">
      <c r="A97" s="20"/>
      <c r="B97" s="20"/>
      <c r="C97" s="20"/>
      <c r="D97" s="20"/>
      <c r="E97" s="20"/>
      <c r="F97" s="20"/>
      <c r="G97" s="20"/>
      <c r="H97" s="20"/>
      <c r="I97" s="20"/>
      <c r="J97" s="20"/>
    </row>
    <row r="98" spans="1:10" s="26" customFormat="1" x14ac:dyDescent="0.15">
      <c r="A98" s="20"/>
      <c r="B98" s="20"/>
      <c r="C98" s="20"/>
      <c r="D98" s="20"/>
      <c r="E98" s="20"/>
      <c r="F98" s="20"/>
      <c r="G98" s="20"/>
      <c r="H98" s="20"/>
      <c r="I98" s="20"/>
      <c r="J98" s="20"/>
    </row>
    <row r="99" spans="1:10" s="26" customFormat="1" x14ac:dyDescent="0.15">
      <c r="A99" s="20"/>
      <c r="B99" s="20"/>
      <c r="C99" s="20"/>
      <c r="D99" s="20"/>
      <c r="E99" s="20"/>
      <c r="F99" s="20"/>
      <c r="G99" s="20"/>
      <c r="H99" s="20"/>
      <c r="I99" s="20"/>
      <c r="J99" s="20"/>
    </row>
    <row r="100" spans="1:10" s="26" customFormat="1" x14ac:dyDescent="0.15">
      <c r="A100" s="20"/>
      <c r="B100" s="20"/>
      <c r="C100" s="20"/>
      <c r="D100" s="20"/>
      <c r="E100" s="20"/>
      <c r="F100" s="20"/>
      <c r="G100" s="20"/>
      <c r="H100" s="20"/>
      <c r="I100" s="20"/>
      <c r="J100" s="20"/>
    </row>
    <row r="101" spans="1:10" s="26" customFormat="1" x14ac:dyDescent="0.15">
      <c r="A101" s="20"/>
      <c r="B101" s="20"/>
      <c r="C101" s="20"/>
      <c r="D101" s="20"/>
      <c r="E101" s="20"/>
      <c r="F101" s="20"/>
      <c r="G101" s="20"/>
      <c r="H101" s="20"/>
      <c r="I101" s="20"/>
      <c r="J101" s="20"/>
    </row>
    <row r="102" spans="1:10" s="26" customFormat="1" x14ac:dyDescent="0.15">
      <c r="A102" s="20"/>
      <c r="B102" s="20"/>
      <c r="C102" s="20"/>
      <c r="D102" s="20"/>
      <c r="E102" s="20"/>
      <c r="F102" s="20"/>
      <c r="G102" s="20"/>
      <c r="H102" s="20"/>
      <c r="I102" s="20"/>
      <c r="J102" s="20"/>
    </row>
    <row r="103" spans="1:10" s="26" customFormat="1" x14ac:dyDescent="0.15">
      <c r="A103" s="20"/>
      <c r="B103" s="20"/>
      <c r="C103" s="20"/>
      <c r="D103" s="20"/>
      <c r="E103" s="20"/>
      <c r="F103" s="20"/>
      <c r="G103" s="20"/>
      <c r="H103" s="20"/>
      <c r="I103" s="20"/>
      <c r="J103" s="20"/>
    </row>
    <row r="104" spans="1:10" s="26" customFormat="1" x14ac:dyDescent="0.15">
      <c r="A104" s="20"/>
      <c r="B104" s="20"/>
      <c r="C104" s="20"/>
      <c r="D104" s="20"/>
      <c r="E104" s="20"/>
      <c r="F104" s="20"/>
      <c r="G104" s="20"/>
      <c r="H104" s="20"/>
      <c r="I104" s="20"/>
      <c r="J104" s="20"/>
    </row>
    <row r="105" spans="1:10" s="26" customFormat="1" x14ac:dyDescent="0.15">
      <c r="A105" s="20"/>
      <c r="B105" s="20"/>
      <c r="C105" s="20"/>
      <c r="D105" s="20"/>
      <c r="E105" s="20"/>
      <c r="F105" s="20"/>
      <c r="G105" s="20"/>
      <c r="H105" s="20"/>
      <c r="I105" s="20"/>
      <c r="J105" s="20"/>
    </row>
    <row r="106" spans="1:10" s="26" customFormat="1" x14ac:dyDescent="0.15">
      <c r="A106" s="20"/>
      <c r="B106" s="20"/>
      <c r="C106" s="20"/>
      <c r="D106" s="20"/>
      <c r="E106" s="20"/>
      <c r="F106" s="20"/>
      <c r="G106" s="20"/>
      <c r="H106" s="20"/>
      <c r="I106" s="20"/>
      <c r="J106" s="20"/>
    </row>
    <row r="107" spans="1:10" s="26" customFormat="1" x14ac:dyDescent="0.15">
      <c r="A107" s="20"/>
      <c r="B107" s="20"/>
      <c r="C107" s="20"/>
      <c r="D107" s="20"/>
      <c r="E107" s="20"/>
      <c r="F107" s="20"/>
      <c r="G107" s="20"/>
      <c r="H107" s="20"/>
      <c r="I107" s="20"/>
      <c r="J107" s="20"/>
    </row>
    <row r="108" spans="1:10" s="26" customFormat="1" x14ac:dyDescent="0.15">
      <c r="A108" s="20"/>
      <c r="B108" s="20"/>
      <c r="C108" s="20"/>
      <c r="D108" s="20"/>
      <c r="E108" s="20"/>
      <c r="F108" s="20"/>
      <c r="G108" s="20"/>
      <c r="H108" s="20"/>
      <c r="I108" s="20"/>
      <c r="J108" s="20"/>
    </row>
    <row r="109" spans="1:10" s="26" customFormat="1" x14ac:dyDescent="0.15">
      <c r="A109" s="20"/>
      <c r="B109" s="20"/>
      <c r="C109" s="20"/>
      <c r="D109" s="20"/>
      <c r="E109" s="20"/>
      <c r="F109" s="20"/>
      <c r="G109" s="20"/>
      <c r="H109" s="20"/>
      <c r="I109" s="20"/>
      <c r="J109" s="20"/>
    </row>
    <row r="110" spans="1:10" s="26" customFormat="1" x14ac:dyDescent="0.15">
      <c r="A110" s="20"/>
      <c r="B110" s="20"/>
      <c r="C110" s="20"/>
      <c r="D110" s="20"/>
      <c r="E110" s="20"/>
      <c r="F110" s="20"/>
      <c r="G110" s="20"/>
      <c r="H110" s="20"/>
      <c r="I110" s="20"/>
      <c r="J110" s="20"/>
    </row>
    <row r="111" spans="1:10" s="26" customFormat="1" x14ac:dyDescent="0.15">
      <c r="A111" s="20"/>
      <c r="B111" s="20"/>
      <c r="C111" s="20"/>
      <c r="D111" s="20"/>
      <c r="E111" s="20"/>
      <c r="F111" s="20"/>
      <c r="G111" s="20"/>
      <c r="H111" s="20"/>
      <c r="I111" s="20"/>
      <c r="J111" s="20"/>
    </row>
    <row r="112" spans="1:10" s="26" customFormat="1" x14ac:dyDescent="0.15">
      <c r="A112" s="20"/>
      <c r="B112" s="20"/>
      <c r="C112" s="20"/>
      <c r="D112" s="20"/>
      <c r="E112" s="20"/>
      <c r="F112" s="20"/>
      <c r="G112" s="20"/>
      <c r="H112" s="20"/>
      <c r="I112" s="20"/>
      <c r="J112" s="20"/>
    </row>
    <row r="113" spans="1:10" s="26" customFormat="1" x14ac:dyDescent="0.15">
      <c r="A113" s="20"/>
      <c r="B113" s="20"/>
      <c r="C113" s="20"/>
      <c r="D113" s="20"/>
      <c r="E113" s="20"/>
      <c r="F113" s="20"/>
      <c r="G113" s="20"/>
      <c r="H113" s="20"/>
      <c r="I113" s="20"/>
      <c r="J113" s="20"/>
    </row>
    <row r="114" spans="1:10" s="26" customFormat="1" x14ac:dyDescent="0.15">
      <c r="A114" s="20"/>
      <c r="B114" s="20"/>
      <c r="C114" s="20"/>
      <c r="D114" s="20"/>
      <c r="E114" s="20"/>
      <c r="F114" s="20"/>
      <c r="G114" s="20"/>
      <c r="H114" s="20"/>
      <c r="I114" s="20"/>
      <c r="J114" s="20"/>
    </row>
    <row r="115" spans="1:10" s="26" customFormat="1" x14ac:dyDescent="0.15">
      <c r="A115" s="20"/>
      <c r="B115" s="20"/>
      <c r="C115" s="20"/>
      <c r="D115" s="20"/>
      <c r="E115" s="20"/>
      <c r="F115" s="20"/>
      <c r="G115" s="20"/>
      <c r="H115" s="20"/>
      <c r="I115" s="20"/>
      <c r="J115" s="20"/>
    </row>
    <row r="116" spans="1:10" s="26" customFormat="1" x14ac:dyDescent="0.15">
      <c r="A116" s="20"/>
      <c r="B116" s="20"/>
      <c r="C116" s="20"/>
      <c r="D116" s="20"/>
      <c r="E116" s="20"/>
      <c r="F116" s="20"/>
      <c r="G116" s="20"/>
      <c r="H116" s="20"/>
      <c r="I116" s="20"/>
      <c r="J116" s="20"/>
    </row>
    <row r="117" spans="1:10" s="26" customFormat="1" x14ac:dyDescent="0.15">
      <c r="A117" s="20"/>
      <c r="B117" s="20"/>
      <c r="C117" s="20"/>
      <c r="D117" s="20"/>
      <c r="E117" s="20"/>
      <c r="F117" s="20"/>
      <c r="G117" s="20"/>
      <c r="H117" s="20"/>
      <c r="I117" s="20"/>
      <c r="J117" s="20"/>
    </row>
    <row r="118" spans="1:10" s="26" customFormat="1" x14ac:dyDescent="0.15">
      <c r="A118" s="20"/>
      <c r="B118" s="20"/>
      <c r="C118" s="20"/>
      <c r="D118" s="20"/>
      <c r="E118" s="20"/>
      <c r="F118" s="20"/>
      <c r="G118" s="20"/>
      <c r="H118" s="20"/>
      <c r="I118" s="20"/>
      <c r="J118" s="20"/>
    </row>
    <row r="119" spans="1:10" s="26" customFormat="1" x14ac:dyDescent="0.15">
      <c r="A119" s="20"/>
      <c r="B119" s="20"/>
      <c r="C119" s="20"/>
      <c r="D119" s="20"/>
      <c r="E119" s="20"/>
      <c r="F119" s="20"/>
      <c r="G119" s="20"/>
      <c r="H119" s="20"/>
      <c r="I119" s="20"/>
      <c r="J119" s="20"/>
    </row>
    <row r="120" spans="1:10" s="26" customFormat="1" x14ac:dyDescent="0.15">
      <c r="A120" s="20"/>
      <c r="B120" s="20"/>
      <c r="C120" s="20"/>
      <c r="D120" s="20"/>
      <c r="E120" s="20"/>
      <c r="F120" s="20"/>
      <c r="G120" s="20"/>
      <c r="H120" s="20"/>
      <c r="I120" s="20"/>
      <c r="J120" s="20"/>
    </row>
    <row r="121" spans="1:10" s="26" customFormat="1" x14ac:dyDescent="0.15">
      <c r="A121" s="20"/>
      <c r="B121" s="20"/>
      <c r="C121" s="20"/>
      <c r="D121" s="20"/>
      <c r="E121" s="20"/>
      <c r="F121" s="20"/>
      <c r="G121" s="20"/>
      <c r="H121" s="20"/>
      <c r="I121" s="20"/>
      <c r="J121" s="20"/>
    </row>
    <row r="122" spans="1:10" s="26" customFormat="1" x14ac:dyDescent="0.15">
      <c r="A122" s="20"/>
      <c r="B122" s="20"/>
      <c r="C122" s="20"/>
      <c r="D122" s="20"/>
      <c r="E122" s="20"/>
      <c r="F122" s="20"/>
      <c r="G122" s="20"/>
      <c r="H122" s="20"/>
      <c r="I122" s="20"/>
      <c r="J122" s="20"/>
    </row>
    <row r="123" spans="1:10" s="26" customFormat="1" x14ac:dyDescent="0.15">
      <c r="A123" s="20"/>
      <c r="B123" s="20"/>
      <c r="C123" s="20"/>
      <c r="D123" s="20"/>
      <c r="E123" s="20"/>
      <c r="F123" s="20"/>
      <c r="G123" s="20"/>
      <c r="H123" s="20"/>
      <c r="I123" s="20"/>
      <c r="J123" s="20"/>
    </row>
    <row r="124" spans="1:10" s="26" customFormat="1" x14ac:dyDescent="0.15">
      <c r="A124" s="20"/>
      <c r="B124" s="20"/>
      <c r="C124" s="20"/>
      <c r="D124" s="20"/>
      <c r="E124" s="20"/>
      <c r="F124" s="20"/>
      <c r="G124" s="20"/>
      <c r="H124" s="20"/>
      <c r="I124" s="20"/>
      <c r="J124" s="20"/>
    </row>
    <row r="125" spans="1:10" s="26" customFormat="1" x14ac:dyDescent="0.15">
      <c r="A125" s="20"/>
      <c r="B125" s="20"/>
      <c r="C125" s="20"/>
      <c r="D125" s="20"/>
      <c r="E125" s="20"/>
      <c r="F125" s="20"/>
      <c r="G125" s="20"/>
      <c r="H125" s="20"/>
      <c r="I125" s="20"/>
      <c r="J125" s="20"/>
    </row>
    <row r="126" spans="1:10" s="26" customFormat="1" x14ac:dyDescent="0.15">
      <c r="A126" s="20"/>
      <c r="B126" s="20"/>
      <c r="C126" s="20"/>
      <c r="D126" s="20"/>
      <c r="E126" s="20"/>
      <c r="F126" s="20"/>
      <c r="G126" s="20"/>
      <c r="H126" s="20"/>
      <c r="I126" s="20"/>
      <c r="J126" s="20"/>
    </row>
    <row r="127" spans="1:10" s="26" customFormat="1" x14ac:dyDescent="0.15">
      <c r="A127" s="20"/>
      <c r="B127" s="20"/>
      <c r="C127" s="20"/>
      <c r="D127" s="20"/>
      <c r="E127" s="20"/>
      <c r="F127" s="20"/>
      <c r="G127" s="20"/>
      <c r="H127" s="20"/>
      <c r="I127" s="20"/>
      <c r="J127" s="20"/>
    </row>
    <row r="128" spans="1:10" s="26" customFormat="1" x14ac:dyDescent="0.15">
      <c r="A128" s="20"/>
      <c r="B128" s="20"/>
      <c r="C128" s="20"/>
      <c r="D128" s="20"/>
      <c r="E128" s="20"/>
      <c r="F128" s="20"/>
      <c r="G128" s="20"/>
      <c r="H128" s="20"/>
      <c r="I128" s="20"/>
      <c r="J128" s="20"/>
    </row>
    <row r="129" spans="1:10" s="26" customFormat="1" x14ac:dyDescent="0.15">
      <c r="A129" s="20"/>
      <c r="B129" s="20"/>
      <c r="C129" s="20"/>
      <c r="D129" s="20"/>
      <c r="E129" s="20"/>
      <c r="F129" s="20"/>
      <c r="G129" s="20"/>
      <c r="H129" s="20"/>
      <c r="I129" s="20"/>
      <c r="J129" s="20"/>
    </row>
    <row r="130" spans="1:10" s="26" customFormat="1" x14ac:dyDescent="0.15">
      <c r="A130" s="20"/>
      <c r="B130" s="20"/>
      <c r="C130" s="20"/>
      <c r="D130" s="20"/>
      <c r="E130" s="20"/>
      <c r="F130" s="20"/>
      <c r="G130" s="20"/>
      <c r="H130" s="20"/>
      <c r="I130" s="20"/>
      <c r="J130" s="20"/>
    </row>
    <row r="131" spans="1:10" s="26" customFormat="1" x14ac:dyDescent="0.15">
      <c r="A131" s="20"/>
      <c r="B131" s="20"/>
      <c r="C131" s="20"/>
      <c r="D131" s="20"/>
      <c r="E131" s="20"/>
      <c r="F131" s="20"/>
      <c r="G131" s="20"/>
      <c r="H131" s="20"/>
      <c r="I131" s="20"/>
      <c r="J131" s="20"/>
    </row>
    <row r="132" spans="1:10" s="26" customFormat="1" x14ac:dyDescent="0.15">
      <c r="A132" s="20"/>
      <c r="B132" s="20"/>
      <c r="C132" s="20"/>
      <c r="D132" s="20"/>
      <c r="E132" s="20"/>
      <c r="F132" s="20"/>
      <c r="G132" s="20"/>
      <c r="H132" s="20"/>
      <c r="I132" s="20"/>
      <c r="J132" s="20"/>
    </row>
    <row r="133" spans="1:10" s="26" customFormat="1" x14ac:dyDescent="0.15">
      <c r="A133" s="20"/>
      <c r="B133" s="20"/>
      <c r="C133" s="20"/>
      <c r="D133" s="20"/>
      <c r="E133" s="20"/>
      <c r="F133" s="20"/>
      <c r="G133" s="20"/>
      <c r="H133" s="20"/>
      <c r="I133" s="20"/>
      <c r="J133" s="20"/>
    </row>
    <row r="134" spans="1:10" s="26" customFormat="1" x14ac:dyDescent="0.15">
      <c r="A134" s="20"/>
      <c r="B134" s="20"/>
      <c r="C134" s="20"/>
      <c r="D134" s="20"/>
      <c r="E134" s="20"/>
      <c r="F134" s="20"/>
      <c r="G134" s="20"/>
      <c r="H134" s="20"/>
      <c r="I134" s="20"/>
      <c r="J134" s="20"/>
    </row>
    <row r="135" spans="1:10" s="26" customFormat="1" x14ac:dyDescent="0.15">
      <c r="A135" s="20"/>
      <c r="B135" s="20"/>
      <c r="C135" s="20"/>
      <c r="D135" s="20"/>
      <c r="E135" s="20"/>
      <c r="F135" s="20"/>
      <c r="G135" s="20"/>
      <c r="H135" s="20"/>
      <c r="I135" s="20"/>
      <c r="J135" s="20"/>
    </row>
    <row r="136" spans="1:10" s="26" customFormat="1" x14ac:dyDescent="0.15">
      <c r="A136" s="20"/>
      <c r="B136" s="20"/>
      <c r="C136" s="20"/>
      <c r="D136" s="20"/>
      <c r="E136" s="20"/>
      <c r="F136" s="20"/>
      <c r="G136" s="20"/>
      <c r="H136" s="20"/>
      <c r="I136" s="20"/>
      <c r="J136" s="20"/>
    </row>
    <row r="137" spans="1:10" s="26" customFormat="1" x14ac:dyDescent="0.15">
      <c r="A137" s="20"/>
      <c r="B137" s="20"/>
      <c r="C137" s="20"/>
      <c r="D137" s="20"/>
      <c r="E137" s="20"/>
      <c r="F137" s="20"/>
      <c r="G137" s="20"/>
      <c r="H137" s="20"/>
      <c r="I137" s="20"/>
      <c r="J137" s="20"/>
    </row>
    <row r="138" spans="1:10" s="26" customFormat="1" x14ac:dyDescent="0.15">
      <c r="A138" s="20"/>
      <c r="B138" s="20"/>
      <c r="C138" s="20"/>
      <c r="D138" s="20"/>
      <c r="E138" s="20"/>
      <c r="F138" s="20"/>
      <c r="G138" s="20"/>
      <c r="H138" s="20"/>
      <c r="I138" s="20"/>
      <c r="J138" s="20"/>
    </row>
    <row r="139" spans="1:10" s="26" customFormat="1" x14ac:dyDescent="0.15">
      <c r="A139" s="20"/>
      <c r="B139" s="20"/>
      <c r="C139" s="20"/>
      <c r="D139" s="20"/>
      <c r="E139" s="20"/>
      <c r="F139" s="20"/>
      <c r="G139" s="20"/>
      <c r="H139" s="20"/>
      <c r="I139" s="20"/>
      <c r="J139" s="20"/>
    </row>
    <row r="140" spans="1:10" s="26" customFormat="1" x14ac:dyDescent="0.15">
      <c r="A140" s="20"/>
      <c r="B140" s="20"/>
      <c r="C140" s="20"/>
      <c r="D140" s="20"/>
      <c r="E140" s="20"/>
      <c r="F140" s="20"/>
      <c r="G140" s="20"/>
      <c r="H140" s="20"/>
      <c r="I140" s="20"/>
      <c r="J140" s="20"/>
    </row>
    <row r="141" spans="1:10" s="26" customFormat="1" x14ac:dyDescent="0.15">
      <c r="A141" s="20"/>
      <c r="B141" s="20"/>
      <c r="C141" s="20"/>
      <c r="D141" s="20"/>
      <c r="E141" s="20"/>
      <c r="F141" s="20"/>
      <c r="G141" s="20"/>
      <c r="H141" s="20"/>
      <c r="I141" s="20"/>
      <c r="J141" s="20"/>
    </row>
    <row r="142" spans="1:10" s="26" customFormat="1" x14ac:dyDescent="0.15">
      <c r="A142" s="20"/>
      <c r="B142" s="20"/>
      <c r="C142" s="20"/>
      <c r="D142" s="20"/>
      <c r="E142" s="20"/>
      <c r="F142" s="20"/>
      <c r="G142" s="20"/>
      <c r="H142" s="20"/>
      <c r="I142" s="20"/>
      <c r="J142" s="20"/>
    </row>
    <row r="143" spans="1:10" s="26" customFormat="1" x14ac:dyDescent="0.15">
      <c r="A143" s="20"/>
      <c r="B143" s="20"/>
      <c r="C143" s="20"/>
      <c r="D143" s="20"/>
      <c r="E143" s="20"/>
      <c r="F143" s="20"/>
      <c r="G143" s="20"/>
      <c r="H143" s="20"/>
      <c r="I143" s="20"/>
      <c r="J143" s="20"/>
    </row>
    <row r="144" spans="1:10" s="26" customFormat="1" x14ac:dyDescent="0.15">
      <c r="A144" s="20"/>
      <c r="B144" s="20"/>
      <c r="C144" s="20"/>
      <c r="D144" s="20"/>
      <c r="E144" s="20"/>
      <c r="F144" s="20"/>
      <c r="G144" s="20"/>
      <c r="H144" s="20"/>
      <c r="I144" s="20"/>
      <c r="J144" s="20"/>
    </row>
    <row r="145" spans="1:10" s="26" customFormat="1" x14ac:dyDescent="0.15">
      <c r="A145" s="20"/>
      <c r="B145" s="20"/>
      <c r="C145" s="20"/>
      <c r="D145" s="20"/>
      <c r="E145" s="20"/>
      <c r="F145" s="20"/>
      <c r="G145" s="20"/>
      <c r="H145" s="20"/>
      <c r="I145" s="20"/>
      <c r="J145" s="20"/>
    </row>
    <row r="146" spans="1:10" s="26" customFormat="1" x14ac:dyDescent="0.15">
      <c r="A146" s="20"/>
      <c r="B146" s="20"/>
      <c r="C146" s="20"/>
      <c r="D146" s="20"/>
      <c r="E146" s="20"/>
      <c r="F146" s="20"/>
      <c r="G146" s="20"/>
      <c r="H146" s="20"/>
      <c r="I146" s="20"/>
      <c r="J146" s="20"/>
    </row>
    <row r="147" spans="1:10" s="26" customFormat="1" x14ac:dyDescent="0.15">
      <c r="A147" s="20"/>
      <c r="B147" s="20"/>
      <c r="C147" s="20"/>
      <c r="D147" s="20"/>
      <c r="E147" s="20"/>
      <c r="F147" s="20"/>
      <c r="G147" s="20"/>
      <c r="H147" s="20"/>
      <c r="I147" s="20"/>
      <c r="J147" s="20"/>
    </row>
    <row r="148" spans="1:10" s="26" customFormat="1" x14ac:dyDescent="0.15">
      <c r="A148" s="20"/>
      <c r="B148" s="20"/>
      <c r="C148" s="20"/>
      <c r="D148" s="20"/>
      <c r="E148" s="20"/>
      <c r="F148" s="20"/>
      <c r="G148" s="20"/>
      <c r="H148" s="20"/>
      <c r="I148" s="20"/>
      <c r="J148" s="20"/>
    </row>
    <row r="149" spans="1:10" s="26" customFormat="1" x14ac:dyDescent="0.15">
      <c r="A149" s="20"/>
      <c r="B149" s="20"/>
      <c r="C149" s="20"/>
      <c r="D149" s="20"/>
      <c r="E149" s="20"/>
      <c r="F149" s="20"/>
      <c r="G149" s="20"/>
      <c r="H149" s="20"/>
      <c r="I149" s="20"/>
      <c r="J149" s="20"/>
    </row>
    <row r="150" spans="1:10" s="26" customFormat="1" x14ac:dyDescent="0.15">
      <c r="A150" s="20"/>
      <c r="B150" s="20"/>
      <c r="C150" s="20"/>
      <c r="D150" s="20"/>
      <c r="E150" s="20"/>
      <c r="F150" s="20"/>
      <c r="G150" s="20"/>
      <c r="H150" s="20"/>
      <c r="I150" s="20"/>
      <c r="J150" s="20"/>
    </row>
    <row r="151" spans="1:10" s="26" customFormat="1" x14ac:dyDescent="0.15">
      <c r="A151" s="20"/>
      <c r="B151" s="20"/>
      <c r="C151" s="20"/>
      <c r="D151" s="20"/>
      <c r="E151" s="20"/>
      <c r="F151" s="20"/>
      <c r="G151" s="20"/>
      <c r="H151" s="20"/>
      <c r="I151" s="20"/>
      <c r="J151" s="20"/>
    </row>
    <row r="152" spans="1:10" s="26" customFormat="1" x14ac:dyDescent="0.15">
      <c r="A152" s="20"/>
      <c r="B152" s="20"/>
      <c r="C152" s="20"/>
      <c r="D152" s="20"/>
      <c r="E152" s="20"/>
      <c r="F152" s="20"/>
      <c r="G152" s="20"/>
      <c r="H152" s="20"/>
      <c r="I152" s="20"/>
      <c r="J152" s="20"/>
    </row>
  </sheetData>
  <mergeCells count="2">
    <mergeCell ref="A2:L2"/>
    <mergeCell ref="A3:J3"/>
  </mergeCells>
  <phoneticPr fontId="8" type="noConversion"/>
  <printOptions horizontalCentered="1"/>
  <pageMargins left="0.31388888888888899" right="0.27500000000000002" top="0.98402777777777795" bottom="0.39305555555555599" header="0.39305555555555599" footer="0.39305555555555599"/>
  <pageSetup paperSize="9" scale="84" firstPageNumber="0" fitToHeight="0" pageOrder="overThenDown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CV47"/>
  <sheetViews>
    <sheetView showGridLines="0" showZeros="0" topLeftCell="B1" zoomScaleNormal="100" workbookViewId="0">
      <selection activeCell="O15" sqref="O15"/>
    </sheetView>
  </sheetViews>
  <sheetFormatPr defaultColWidth="9.125" defaultRowHeight="14.25" x14ac:dyDescent="0.15"/>
  <cols>
    <col min="1" max="1" width="32.75" style="19" customWidth="1"/>
    <col min="2" max="3" width="9.625" style="19" customWidth="1"/>
    <col min="4" max="4" width="9.25" style="20" customWidth="1"/>
    <col min="5" max="5" width="12.75" style="20" customWidth="1"/>
    <col min="6" max="6" width="11.125" style="19" customWidth="1"/>
    <col min="7" max="7" width="24.125" style="19" customWidth="1"/>
    <col min="8" max="9" width="9.625" style="19" customWidth="1"/>
    <col min="10" max="10" width="8.75" style="20" customWidth="1"/>
    <col min="11" max="11" width="11.625" style="20" customWidth="1"/>
    <col min="12" max="12" width="13.875" style="20" customWidth="1"/>
    <col min="13" max="16324" width="9.125" style="12"/>
  </cols>
  <sheetData>
    <row r="1" spans="1:18" x14ac:dyDescent="0.15">
      <c r="A1" s="94" t="s">
        <v>59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8" ht="29.25" customHeight="1" x14ac:dyDescent="0.15">
      <c r="A2" s="63" t="s">
        <v>60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2"/>
      <c r="N2" s="62"/>
      <c r="O2" s="62"/>
      <c r="P2" s="62"/>
      <c r="Q2" s="62"/>
      <c r="R2" s="62"/>
    </row>
    <row r="3" spans="1:18" ht="17.100000000000001" customHeight="1" x14ac:dyDescent="0.15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62"/>
      <c r="N3" s="62"/>
      <c r="O3" s="62"/>
      <c r="P3" s="62"/>
      <c r="Q3" s="62"/>
      <c r="R3" s="62"/>
    </row>
    <row r="4" spans="1:18" ht="44.1" customHeight="1" x14ac:dyDescent="0.15">
      <c r="A4" s="68" t="s">
        <v>3</v>
      </c>
      <c r="B4" s="68" t="s">
        <v>4</v>
      </c>
      <c r="C4" s="68" t="s">
        <v>5</v>
      </c>
      <c r="D4" s="68" t="s">
        <v>6</v>
      </c>
      <c r="E4" s="68" t="s">
        <v>7</v>
      </c>
      <c r="F4" s="69" t="s">
        <v>61</v>
      </c>
      <c r="G4" s="69" t="s">
        <v>3</v>
      </c>
      <c r="H4" s="68" t="s">
        <v>4</v>
      </c>
      <c r="I4" s="68" t="s">
        <v>5</v>
      </c>
      <c r="J4" s="69" t="s">
        <v>6</v>
      </c>
      <c r="K4" s="69" t="s">
        <v>7</v>
      </c>
      <c r="L4" s="69" t="s">
        <v>8</v>
      </c>
      <c r="M4" s="62"/>
      <c r="N4" s="62"/>
      <c r="O4" s="62"/>
      <c r="P4" s="62"/>
      <c r="Q4" s="62"/>
      <c r="R4" s="62"/>
    </row>
    <row r="5" spans="1:18" ht="24.95" customHeight="1" x14ac:dyDescent="0.15">
      <c r="A5" s="96" t="s">
        <v>62</v>
      </c>
      <c r="B5" s="68">
        <v>18226</v>
      </c>
      <c r="C5" s="68">
        <v>18395</v>
      </c>
      <c r="D5" s="68">
        <v>18395</v>
      </c>
      <c r="E5" s="68">
        <v>19207</v>
      </c>
      <c r="F5" s="97">
        <f>(D5-E5)/E5</f>
        <v>-4.2276253449263286E-2</v>
      </c>
      <c r="G5" s="96" t="s">
        <v>63</v>
      </c>
      <c r="H5" s="68">
        <v>191129</v>
      </c>
      <c r="I5" s="68">
        <v>266817</v>
      </c>
      <c r="J5" s="68">
        <v>266817</v>
      </c>
      <c r="K5" s="68">
        <v>255967</v>
      </c>
      <c r="L5" s="97">
        <f>(J5-K5)/K5</f>
        <v>4.2388276613782243E-2</v>
      </c>
      <c r="M5" s="62"/>
      <c r="N5" s="62"/>
      <c r="O5" s="62"/>
      <c r="P5" s="62"/>
      <c r="Q5" s="62"/>
      <c r="R5" s="62"/>
    </row>
    <row r="6" spans="1:18" ht="24.95" customHeight="1" x14ac:dyDescent="0.15">
      <c r="A6" s="96" t="s">
        <v>64</v>
      </c>
      <c r="B6" s="68">
        <f>SUM(B7:B9)</f>
        <v>167317</v>
      </c>
      <c r="C6" s="68">
        <f>SUM(C7:C9)</f>
        <v>223436</v>
      </c>
      <c r="D6" s="68">
        <f>SUM(D7:D9)</f>
        <v>224713</v>
      </c>
      <c r="E6" s="68">
        <f>SUM(E7:E9)</f>
        <v>221969</v>
      </c>
      <c r="F6" s="97">
        <f>(D6-E6)/E6</f>
        <v>1.2362086597678054E-2</v>
      </c>
      <c r="G6" s="96" t="s">
        <v>65</v>
      </c>
      <c r="H6" s="68">
        <v>576</v>
      </c>
      <c r="I6" s="68">
        <v>2858</v>
      </c>
      <c r="J6" s="68">
        <v>4816</v>
      </c>
      <c r="K6" s="68">
        <v>2721</v>
      </c>
      <c r="L6" s="97">
        <f>(J6-K6)/K6</f>
        <v>0.76993752296949647</v>
      </c>
      <c r="M6" s="62"/>
      <c r="N6" s="62"/>
      <c r="O6" s="62"/>
      <c r="P6" s="62"/>
      <c r="Q6" s="62"/>
      <c r="R6" s="62"/>
    </row>
    <row r="7" spans="1:18" ht="24.95" customHeight="1" x14ac:dyDescent="0.15">
      <c r="A7" s="81" t="s">
        <v>66</v>
      </c>
      <c r="B7" s="78">
        <v>1630</v>
      </c>
      <c r="C7" s="78">
        <v>1630</v>
      </c>
      <c r="D7" s="78">
        <v>1630</v>
      </c>
      <c r="E7" s="78">
        <v>1630</v>
      </c>
      <c r="F7" s="98">
        <f>(D7-E7)/E7</f>
        <v>0</v>
      </c>
      <c r="G7" s="77" t="s">
        <v>67</v>
      </c>
      <c r="H7" s="78">
        <v>576</v>
      </c>
      <c r="I7" s="78">
        <v>2858</v>
      </c>
      <c r="J7" s="78">
        <v>4816</v>
      </c>
      <c r="K7" s="78">
        <v>2721</v>
      </c>
      <c r="L7" s="98">
        <f>(J7-K7)/K7</f>
        <v>0.76993752296949647</v>
      </c>
      <c r="M7" s="62"/>
      <c r="N7" s="62"/>
      <c r="O7" s="62"/>
      <c r="P7" s="62"/>
      <c r="Q7" s="62"/>
      <c r="R7" s="62"/>
    </row>
    <row r="8" spans="1:18" ht="24.95" customHeight="1" x14ac:dyDescent="0.15">
      <c r="A8" s="81" t="s">
        <v>68</v>
      </c>
      <c r="B8" s="78">
        <v>97687</v>
      </c>
      <c r="C8" s="78">
        <v>113296</v>
      </c>
      <c r="D8" s="78">
        <v>113901</v>
      </c>
      <c r="E8" s="78">
        <v>200526</v>
      </c>
      <c r="F8" s="98">
        <f>(D8-E8)/E8</f>
        <v>-0.43198886927380986</v>
      </c>
      <c r="G8" s="96"/>
      <c r="H8" s="68"/>
      <c r="I8" s="68"/>
      <c r="J8" s="68"/>
      <c r="K8" s="68"/>
      <c r="L8" s="97"/>
      <c r="M8" s="62"/>
      <c r="N8" s="62"/>
      <c r="O8" s="62"/>
      <c r="P8" s="62"/>
      <c r="Q8" s="62"/>
      <c r="R8" s="62"/>
    </row>
    <row r="9" spans="1:18" ht="24.95" customHeight="1" x14ac:dyDescent="0.15">
      <c r="A9" s="81" t="s">
        <v>69</v>
      </c>
      <c r="B9" s="78">
        <v>68000</v>
      </c>
      <c r="C9" s="78">
        <v>108510</v>
      </c>
      <c r="D9" s="78">
        <v>109182</v>
      </c>
      <c r="E9" s="78">
        <v>19813</v>
      </c>
      <c r="F9" s="98">
        <f>(D9-E9)/E9</f>
        <v>4.5106243375561501</v>
      </c>
      <c r="G9" s="96"/>
      <c r="H9" s="68"/>
      <c r="I9" s="68"/>
      <c r="J9" s="68"/>
      <c r="K9" s="68"/>
      <c r="L9" s="97"/>
      <c r="M9" s="62"/>
      <c r="N9" s="62"/>
      <c r="O9" s="62"/>
      <c r="P9" s="62"/>
      <c r="Q9" s="62"/>
      <c r="R9" s="62"/>
    </row>
    <row r="10" spans="1:18" ht="24.95" customHeight="1" x14ac:dyDescent="0.15">
      <c r="A10" s="99" t="s">
        <v>70</v>
      </c>
      <c r="B10" s="68"/>
      <c r="C10" s="68"/>
      <c r="D10" s="68"/>
      <c r="E10" s="68"/>
      <c r="F10" s="97"/>
      <c r="G10" s="96"/>
      <c r="H10" s="68"/>
      <c r="I10" s="68"/>
      <c r="J10" s="68"/>
      <c r="K10" s="68"/>
      <c r="L10" s="97"/>
      <c r="M10" s="62"/>
      <c r="N10" s="62"/>
      <c r="O10" s="62"/>
      <c r="P10" s="62"/>
      <c r="Q10" s="62"/>
      <c r="R10" s="62"/>
    </row>
    <row r="11" spans="1:18" ht="24.95" customHeight="1" x14ac:dyDescent="0.15">
      <c r="A11" s="99" t="s">
        <v>71</v>
      </c>
      <c r="B11" s="68">
        <v>1162</v>
      </c>
      <c r="C11" s="68">
        <v>19381</v>
      </c>
      <c r="D11" s="68">
        <v>19381</v>
      </c>
      <c r="E11" s="68">
        <v>10804</v>
      </c>
      <c r="F11" s="97">
        <f>(D11-E11)/E11</f>
        <v>0.79387263976305067</v>
      </c>
      <c r="G11" s="96" t="s">
        <v>72</v>
      </c>
      <c r="H11" s="68"/>
      <c r="I11" s="68">
        <v>3556</v>
      </c>
      <c r="J11" s="68">
        <v>5556</v>
      </c>
      <c r="K11" s="68">
        <v>2510</v>
      </c>
      <c r="L11" s="97"/>
      <c r="M11" s="62"/>
      <c r="N11" s="62"/>
      <c r="O11" s="62"/>
      <c r="P11" s="62"/>
      <c r="Q11" s="62"/>
      <c r="R11" s="62"/>
    </row>
    <row r="12" spans="1:18" ht="24.95" customHeight="1" x14ac:dyDescent="0.15">
      <c r="A12" s="99" t="s">
        <v>73</v>
      </c>
      <c r="B12" s="68">
        <v>5000</v>
      </c>
      <c r="C12" s="68">
        <v>6512</v>
      </c>
      <c r="D12" s="68">
        <v>10074</v>
      </c>
      <c r="E12" s="68">
        <v>22896</v>
      </c>
      <c r="F12" s="97">
        <f>(D12-E12)/E12</f>
        <v>-0.56001048218029348</v>
      </c>
      <c r="G12" s="96" t="s">
        <v>74</v>
      </c>
      <c r="H12" s="68"/>
      <c r="I12" s="68">
        <v>7356</v>
      </c>
      <c r="J12" s="68">
        <v>7356</v>
      </c>
      <c r="K12" s="68">
        <v>11297</v>
      </c>
      <c r="L12" s="97">
        <f>(J12-K12)/K12</f>
        <v>-0.34885367796760203</v>
      </c>
      <c r="M12" s="62"/>
      <c r="N12" s="62"/>
      <c r="O12" s="62"/>
      <c r="P12" s="62"/>
      <c r="Q12" s="62"/>
      <c r="R12" s="62"/>
    </row>
    <row r="13" spans="1:18" ht="24.95" customHeight="1" x14ac:dyDescent="0.15">
      <c r="A13" s="99" t="s">
        <v>75</v>
      </c>
      <c r="B13" s="68"/>
      <c r="C13" s="68">
        <v>13700</v>
      </c>
      <c r="D13" s="68">
        <v>13700</v>
      </c>
      <c r="E13" s="68">
        <v>17000</v>
      </c>
      <c r="F13" s="97">
        <f>(D13-E13)/E13</f>
        <v>-0.19411764705882353</v>
      </c>
      <c r="G13" s="96" t="s">
        <v>76</v>
      </c>
      <c r="H13" s="68"/>
      <c r="I13" s="68"/>
      <c r="J13" s="68"/>
      <c r="K13" s="68"/>
      <c r="L13" s="97"/>
      <c r="M13" s="62"/>
      <c r="N13" s="62"/>
      <c r="O13" s="62"/>
      <c r="P13" s="62"/>
      <c r="Q13" s="62"/>
      <c r="R13" s="62"/>
    </row>
    <row r="14" spans="1:18" ht="24.95" customHeight="1" x14ac:dyDescent="0.15">
      <c r="A14" s="100"/>
      <c r="B14" s="101"/>
      <c r="C14" s="101"/>
      <c r="D14" s="68"/>
      <c r="E14" s="68"/>
      <c r="F14" s="97"/>
      <c r="G14" s="96" t="s">
        <v>77</v>
      </c>
      <c r="H14" s="68"/>
      <c r="I14" s="68"/>
      <c r="J14" s="68"/>
      <c r="K14" s="68"/>
      <c r="L14" s="97"/>
    </row>
    <row r="15" spans="1:18" ht="24.95" customHeight="1" x14ac:dyDescent="0.15">
      <c r="A15" s="99" t="s">
        <v>78</v>
      </c>
      <c r="B15" s="68"/>
      <c r="C15" s="68"/>
      <c r="D15" s="68"/>
      <c r="E15" s="68"/>
      <c r="F15" s="97"/>
      <c r="G15" s="96" t="s">
        <v>79</v>
      </c>
      <c r="H15" s="68"/>
      <c r="I15" s="68"/>
      <c r="J15" s="68"/>
      <c r="K15" s="68"/>
      <c r="L15" s="97"/>
    </row>
    <row r="16" spans="1:18" ht="24.95" customHeight="1" x14ac:dyDescent="0.15">
      <c r="A16" s="99" t="s">
        <v>80</v>
      </c>
      <c r="B16" s="68"/>
      <c r="C16" s="68"/>
      <c r="D16" s="68"/>
      <c r="E16" s="68"/>
      <c r="F16" s="97"/>
      <c r="G16" s="99" t="s">
        <v>81</v>
      </c>
      <c r="H16" s="102"/>
      <c r="I16" s="102"/>
      <c r="J16" s="68"/>
      <c r="K16" s="68"/>
      <c r="L16" s="97"/>
    </row>
    <row r="17" spans="1:12" ht="24.95" customHeight="1" x14ac:dyDescent="0.15">
      <c r="A17" s="99" t="s">
        <v>82</v>
      </c>
      <c r="B17" s="68"/>
      <c r="C17" s="68"/>
      <c r="D17" s="68"/>
      <c r="E17" s="68"/>
      <c r="F17" s="97"/>
      <c r="G17" s="96" t="s">
        <v>83</v>
      </c>
      <c r="H17" s="68"/>
      <c r="I17" s="68"/>
      <c r="J17" s="68"/>
      <c r="K17" s="68"/>
      <c r="L17" s="97"/>
    </row>
    <row r="18" spans="1:12" ht="24.95" customHeight="1" x14ac:dyDescent="0.15">
      <c r="A18" s="99" t="s">
        <v>84</v>
      </c>
      <c r="B18" s="68"/>
      <c r="C18" s="68"/>
      <c r="D18" s="68"/>
      <c r="E18" s="68"/>
      <c r="F18" s="97"/>
      <c r="G18" s="96" t="s">
        <v>85</v>
      </c>
      <c r="H18" s="68"/>
      <c r="I18" s="68"/>
      <c r="J18" s="68"/>
      <c r="K18" s="68"/>
      <c r="L18" s="97"/>
    </row>
    <row r="19" spans="1:12" ht="24.95" customHeight="1" x14ac:dyDescent="0.15">
      <c r="A19" s="100"/>
      <c r="B19" s="101"/>
      <c r="C19" s="101"/>
      <c r="D19" s="68"/>
      <c r="E19" s="68"/>
      <c r="F19" s="97"/>
      <c r="G19" s="96" t="s">
        <v>86</v>
      </c>
      <c r="H19" s="68"/>
      <c r="I19" s="68">
        <v>837</v>
      </c>
      <c r="J19" s="68">
        <v>1718</v>
      </c>
      <c r="K19" s="68">
        <v>19381</v>
      </c>
      <c r="L19" s="97">
        <f>(J19-K19)/K19</f>
        <v>-0.91135648315360407</v>
      </c>
    </row>
    <row r="20" spans="1:12" ht="24.95" customHeight="1" x14ac:dyDescent="0.15">
      <c r="A20" s="100"/>
      <c r="B20" s="101"/>
      <c r="C20" s="101"/>
      <c r="D20" s="68"/>
      <c r="E20" s="68"/>
      <c r="F20" s="97"/>
      <c r="G20" s="77" t="s">
        <v>87</v>
      </c>
      <c r="H20" s="68"/>
      <c r="I20" s="78">
        <v>837</v>
      </c>
      <c r="J20" s="78">
        <v>1718</v>
      </c>
      <c r="K20" s="78">
        <f>E47-K5-K6-K11-K12</f>
        <v>19381</v>
      </c>
      <c r="L20" s="98">
        <f>(J20-K20)/K20</f>
        <v>-0.91135648315360407</v>
      </c>
    </row>
    <row r="21" spans="1:12" ht="24.95" hidden="1" customHeight="1" x14ac:dyDescent="0.15">
      <c r="A21" s="103"/>
      <c r="B21" s="104"/>
      <c r="C21" s="104"/>
      <c r="D21" s="68"/>
      <c r="E21" s="68"/>
      <c r="F21" s="97"/>
      <c r="G21" s="96" t="s">
        <v>88</v>
      </c>
      <c r="H21" s="68"/>
      <c r="I21" s="68"/>
      <c r="J21" s="68"/>
      <c r="K21" s="68"/>
      <c r="L21" s="97" t="e">
        <f t="shared" ref="L21:L47" si="0">(J21-K21)/K21</f>
        <v>#DIV/0!</v>
      </c>
    </row>
    <row r="22" spans="1:12" ht="24.95" hidden="1" customHeight="1" x14ac:dyDescent="0.15">
      <c r="A22" s="103"/>
      <c r="B22" s="104"/>
      <c r="C22" s="104"/>
      <c r="D22" s="68"/>
      <c r="E22" s="68"/>
      <c r="F22" s="97"/>
      <c r="G22" s="96"/>
      <c r="H22" s="68"/>
      <c r="I22" s="68"/>
      <c r="J22" s="68"/>
      <c r="K22" s="68"/>
      <c r="L22" s="97" t="e">
        <f t="shared" si="0"/>
        <v>#DIV/0!</v>
      </c>
    </row>
    <row r="23" spans="1:12" ht="24.95" hidden="1" customHeight="1" x14ac:dyDescent="0.15">
      <c r="A23" s="103"/>
      <c r="B23" s="104"/>
      <c r="C23" s="104"/>
      <c r="D23" s="101"/>
      <c r="E23" s="101"/>
      <c r="F23" s="97"/>
      <c r="G23" s="96"/>
      <c r="H23" s="68"/>
      <c r="I23" s="68"/>
      <c r="J23" s="68"/>
      <c r="K23" s="68"/>
      <c r="L23" s="97" t="e">
        <f t="shared" si="0"/>
        <v>#DIV/0!</v>
      </c>
    </row>
    <row r="24" spans="1:12" ht="24.95" hidden="1" customHeight="1" x14ac:dyDescent="0.15">
      <c r="A24" s="103"/>
      <c r="B24" s="104"/>
      <c r="C24" s="104"/>
      <c r="D24" s="68"/>
      <c r="E24" s="68"/>
      <c r="F24" s="97"/>
      <c r="G24" s="96"/>
      <c r="H24" s="68"/>
      <c r="I24" s="68"/>
      <c r="J24" s="101"/>
      <c r="K24" s="101"/>
      <c r="L24" s="97" t="e">
        <f t="shared" si="0"/>
        <v>#DIV/0!</v>
      </c>
    </row>
    <row r="25" spans="1:12" ht="24.95" hidden="1" customHeight="1" x14ac:dyDescent="0.15">
      <c r="A25" s="99"/>
      <c r="B25" s="68"/>
      <c r="C25" s="68"/>
      <c r="D25" s="68"/>
      <c r="E25" s="68"/>
      <c r="F25" s="97"/>
      <c r="G25" s="96"/>
      <c r="H25" s="68"/>
      <c r="I25" s="68"/>
      <c r="J25" s="68"/>
      <c r="K25" s="68"/>
      <c r="L25" s="97" t="e">
        <f t="shared" si="0"/>
        <v>#DIV/0!</v>
      </c>
    </row>
    <row r="26" spans="1:12" ht="24.95" hidden="1" customHeight="1" x14ac:dyDescent="0.15">
      <c r="A26" s="99"/>
      <c r="B26" s="68"/>
      <c r="C26" s="68"/>
      <c r="D26" s="68"/>
      <c r="E26" s="68"/>
      <c r="F26" s="97"/>
      <c r="G26" s="100"/>
      <c r="H26" s="101"/>
      <c r="I26" s="101"/>
      <c r="J26" s="68"/>
      <c r="K26" s="68"/>
      <c r="L26" s="97" t="e">
        <f t="shared" si="0"/>
        <v>#DIV/0!</v>
      </c>
    </row>
    <row r="27" spans="1:12" ht="24.95" hidden="1" customHeight="1" x14ac:dyDescent="0.15">
      <c r="A27" s="99"/>
      <c r="B27" s="68"/>
      <c r="C27" s="68"/>
      <c r="D27" s="68"/>
      <c r="E27" s="68"/>
      <c r="F27" s="97"/>
      <c r="G27" s="103"/>
      <c r="H27" s="104"/>
      <c r="I27" s="104"/>
      <c r="J27" s="104"/>
      <c r="K27" s="104"/>
      <c r="L27" s="97" t="e">
        <f t="shared" si="0"/>
        <v>#DIV/0!</v>
      </c>
    </row>
    <row r="28" spans="1:12" ht="24.95" hidden="1" customHeight="1" x14ac:dyDescent="0.15">
      <c r="A28" s="99"/>
      <c r="B28" s="68"/>
      <c r="C28" s="68"/>
      <c r="D28" s="68"/>
      <c r="E28" s="68"/>
      <c r="F28" s="97"/>
      <c r="G28" s="96"/>
      <c r="H28" s="68"/>
      <c r="I28" s="68"/>
      <c r="J28" s="68"/>
      <c r="K28" s="68"/>
      <c r="L28" s="97" t="e">
        <f t="shared" si="0"/>
        <v>#DIV/0!</v>
      </c>
    </row>
    <row r="29" spans="1:12" ht="24.95" hidden="1" customHeight="1" x14ac:dyDescent="0.15">
      <c r="A29" s="99"/>
      <c r="B29" s="68"/>
      <c r="C29" s="68"/>
      <c r="D29" s="68"/>
      <c r="E29" s="68"/>
      <c r="F29" s="97"/>
      <c r="G29" s="96"/>
      <c r="H29" s="68"/>
      <c r="I29" s="68"/>
      <c r="J29" s="68"/>
      <c r="K29" s="68"/>
      <c r="L29" s="97" t="e">
        <f t="shared" si="0"/>
        <v>#DIV/0!</v>
      </c>
    </row>
    <row r="30" spans="1:12" ht="24.95" hidden="1" customHeight="1" x14ac:dyDescent="0.15">
      <c r="A30" s="99"/>
      <c r="B30" s="68"/>
      <c r="C30" s="68"/>
      <c r="D30" s="68"/>
      <c r="E30" s="68"/>
      <c r="F30" s="97"/>
      <c r="G30" s="96"/>
      <c r="H30" s="68"/>
      <c r="I30" s="68"/>
      <c r="J30" s="68"/>
      <c r="K30" s="68"/>
      <c r="L30" s="97" t="e">
        <f t="shared" si="0"/>
        <v>#DIV/0!</v>
      </c>
    </row>
    <row r="31" spans="1:12" ht="24.95" hidden="1" customHeight="1" x14ac:dyDescent="0.15">
      <c r="A31" s="99"/>
      <c r="B31" s="68"/>
      <c r="C31" s="68"/>
      <c r="D31" s="68"/>
      <c r="E31" s="68"/>
      <c r="F31" s="97"/>
      <c r="G31" s="96"/>
      <c r="H31" s="68"/>
      <c r="I31" s="68"/>
      <c r="J31" s="68"/>
      <c r="K31" s="68"/>
      <c r="L31" s="97" t="e">
        <f t="shared" si="0"/>
        <v>#DIV/0!</v>
      </c>
    </row>
    <row r="32" spans="1:12" ht="24.95" hidden="1" customHeight="1" x14ac:dyDescent="0.15">
      <c r="A32" s="99"/>
      <c r="B32" s="68"/>
      <c r="C32" s="68"/>
      <c r="D32" s="68"/>
      <c r="E32" s="68"/>
      <c r="F32" s="97"/>
      <c r="G32" s="96"/>
      <c r="H32" s="68"/>
      <c r="I32" s="68"/>
      <c r="J32" s="68"/>
      <c r="K32" s="68"/>
      <c r="L32" s="97" t="e">
        <f t="shared" si="0"/>
        <v>#DIV/0!</v>
      </c>
    </row>
    <row r="33" spans="1:12" ht="24.95" hidden="1" customHeight="1" x14ac:dyDescent="0.15">
      <c r="A33" s="99"/>
      <c r="B33" s="68"/>
      <c r="C33" s="68"/>
      <c r="D33" s="68"/>
      <c r="E33" s="68"/>
      <c r="F33" s="97"/>
      <c r="G33" s="96"/>
      <c r="H33" s="68"/>
      <c r="I33" s="68"/>
      <c r="J33" s="68"/>
      <c r="K33" s="68"/>
      <c r="L33" s="97" t="e">
        <f t="shared" si="0"/>
        <v>#DIV/0!</v>
      </c>
    </row>
    <row r="34" spans="1:12" ht="24.95" hidden="1" customHeight="1" x14ac:dyDescent="0.15">
      <c r="A34" s="99"/>
      <c r="B34" s="68"/>
      <c r="C34" s="68"/>
      <c r="D34" s="68"/>
      <c r="E34" s="68"/>
      <c r="F34" s="97"/>
      <c r="G34" s="96"/>
      <c r="H34" s="68"/>
      <c r="I34" s="68"/>
      <c r="J34" s="68"/>
      <c r="K34" s="68"/>
      <c r="L34" s="97" t="e">
        <f t="shared" si="0"/>
        <v>#DIV/0!</v>
      </c>
    </row>
    <row r="35" spans="1:12" ht="24.95" hidden="1" customHeight="1" x14ac:dyDescent="0.15">
      <c r="A35" s="99"/>
      <c r="B35" s="68"/>
      <c r="C35" s="68"/>
      <c r="D35" s="68"/>
      <c r="E35" s="68"/>
      <c r="F35" s="97"/>
      <c r="G35" s="96"/>
      <c r="H35" s="68"/>
      <c r="I35" s="68"/>
      <c r="J35" s="68"/>
      <c r="K35" s="68"/>
      <c r="L35" s="97" t="e">
        <f t="shared" si="0"/>
        <v>#DIV/0!</v>
      </c>
    </row>
    <row r="36" spans="1:12" ht="24.95" hidden="1" customHeight="1" x14ac:dyDescent="0.15">
      <c r="A36" s="99"/>
      <c r="B36" s="68"/>
      <c r="C36" s="68"/>
      <c r="D36" s="68"/>
      <c r="E36" s="68"/>
      <c r="F36" s="97"/>
      <c r="G36" s="96"/>
      <c r="H36" s="68"/>
      <c r="I36" s="68"/>
      <c r="J36" s="68"/>
      <c r="K36" s="68"/>
      <c r="L36" s="97" t="e">
        <f t="shared" si="0"/>
        <v>#DIV/0!</v>
      </c>
    </row>
    <row r="37" spans="1:12" ht="24.95" hidden="1" customHeight="1" x14ac:dyDescent="0.15">
      <c r="A37" s="99"/>
      <c r="B37" s="68"/>
      <c r="C37" s="68"/>
      <c r="D37" s="68"/>
      <c r="E37" s="68"/>
      <c r="F37" s="97"/>
      <c r="G37" s="96"/>
      <c r="H37" s="68"/>
      <c r="I37" s="68"/>
      <c r="J37" s="68"/>
      <c r="K37" s="68"/>
      <c r="L37" s="97" t="e">
        <f t="shared" si="0"/>
        <v>#DIV/0!</v>
      </c>
    </row>
    <row r="38" spans="1:12" ht="24.95" hidden="1" customHeight="1" x14ac:dyDescent="0.15">
      <c r="A38" s="99"/>
      <c r="B38" s="68"/>
      <c r="C38" s="68"/>
      <c r="D38" s="68"/>
      <c r="E38" s="68"/>
      <c r="F38" s="97"/>
      <c r="G38" s="96"/>
      <c r="H38" s="68"/>
      <c r="I38" s="68"/>
      <c r="J38" s="68"/>
      <c r="K38" s="68"/>
      <c r="L38" s="97" t="e">
        <f t="shared" si="0"/>
        <v>#DIV/0!</v>
      </c>
    </row>
    <row r="39" spans="1:12" ht="24.95" hidden="1" customHeight="1" x14ac:dyDescent="0.15">
      <c r="A39" s="99"/>
      <c r="B39" s="68"/>
      <c r="C39" s="68"/>
      <c r="D39" s="68"/>
      <c r="E39" s="68"/>
      <c r="F39" s="97"/>
      <c r="G39" s="96"/>
      <c r="H39" s="68"/>
      <c r="I39" s="68"/>
      <c r="J39" s="68"/>
      <c r="K39" s="68"/>
      <c r="L39" s="97" t="e">
        <f t="shared" si="0"/>
        <v>#DIV/0!</v>
      </c>
    </row>
    <row r="40" spans="1:12" ht="24.95" hidden="1" customHeight="1" x14ac:dyDescent="0.15">
      <c r="A40" s="99"/>
      <c r="B40" s="68"/>
      <c r="C40" s="68"/>
      <c r="D40" s="68"/>
      <c r="E40" s="68"/>
      <c r="F40" s="97"/>
      <c r="G40" s="96"/>
      <c r="H40" s="68"/>
      <c r="I40" s="68"/>
      <c r="J40" s="68"/>
      <c r="K40" s="68"/>
      <c r="L40" s="97" t="e">
        <f t="shared" si="0"/>
        <v>#DIV/0!</v>
      </c>
    </row>
    <row r="41" spans="1:12" ht="24.95" hidden="1" customHeight="1" x14ac:dyDescent="0.15">
      <c r="A41" s="99"/>
      <c r="B41" s="68"/>
      <c r="C41" s="68"/>
      <c r="D41" s="68"/>
      <c r="E41" s="68"/>
      <c r="F41" s="97"/>
      <c r="G41" s="96"/>
      <c r="H41" s="68"/>
      <c r="I41" s="68"/>
      <c r="J41" s="68"/>
      <c r="K41" s="68"/>
      <c r="L41" s="97" t="e">
        <f t="shared" si="0"/>
        <v>#DIV/0!</v>
      </c>
    </row>
    <row r="42" spans="1:12" ht="24.95" hidden="1" customHeight="1" x14ac:dyDescent="0.15">
      <c r="A42" s="99"/>
      <c r="B42" s="68"/>
      <c r="C42" s="68"/>
      <c r="D42" s="68"/>
      <c r="E42" s="68"/>
      <c r="F42" s="97"/>
      <c r="G42" s="96"/>
      <c r="H42" s="68"/>
      <c r="I42" s="68"/>
      <c r="J42" s="68"/>
      <c r="K42" s="68"/>
      <c r="L42" s="97" t="e">
        <f t="shared" si="0"/>
        <v>#DIV/0!</v>
      </c>
    </row>
    <row r="43" spans="1:12" ht="24.95" hidden="1" customHeight="1" x14ac:dyDescent="0.15">
      <c r="A43" s="99"/>
      <c r="B43" s="68"/>
      <c r="C43" s="68"/>
      <c r="D43" s="68"/>
      <c r="E43" s="68"/>
      <c r="F43" s="97"/>
      <c r="G43" s="96"/>
      <c r="H43" s="68"/>
      <c r="I43" s="68"/>
      <c r="J43" s="68"/>
      <c r="K43" s="68"/>
      <c r="L43" s="97" t="e">
        <f t="shared" si="0"/>
        <v>#DIV/0!</v>
      </c>
    </row>
    <row r="44" spans="1:12" ht="24.95" hidden="1" customHeight="1" x14ac:dyDescent="0.15">
      <c r="A44" s="99"/>
      <c r="B44" s="68"/>
      <c r="C44" s="68"/>
      <c r="D44" s="68"/>
      <c r="E44" s="68"/>
      <c r="F44" s="97"/>
      <c r="G44" s="96"/>
      <c r="H44" s="68"/>
      <c r="I44" s="68"/>
      <c r="J44" s="68"/>
      <c r="K44" s="68"/>
      <c r="L44" s="97" t="e">
        <f t="shared" si="0"/>
        <v>#DIV/0!</v>
      </c>
    </row>
    <row r="45" spans="1:12" ht="24.95" customHeight="1" x14ac:dyDescent="0.15">
      <c r="A45" s="24"/>
      <c r="B45" s="21"/>
      <c r="C45" s="21"/>
      <c r="D45" s="13"/>
      <c r="E45" s="13"/>
      <c r="F45" s="23"/>
      <c r="G45" s="22"/>
      <c r="H45" s="21"/>
      <c r="I45" s="21"/>
      <c r="J45" s="13"/>
      <c r="K45" s="13"/>
      <c r="L45" s="25"/>
    </row>
    <row r="46" spans="1:12" s="19" customFormat="1" ht="24.95" customHeight="1" x14ac:dyDescent="0.15">
      <c r="A46" s="24"/>
      <c r="B46" s="21"/>
      <c r="C46" s="21"/>
      <c r="D46" s="13"/>
      <c r="E46" s="13"/>
      <c r="F46" s="23"/>
      <c r="G46" s="22"/>
      <c r="H46" s="21"/>
      <c r="I46" s="21"/>
      <c r="J46" s="13"/>
      <c r="K46" s="13"/>
      <c r="L46" s="25"/>
    </row>
    <row r="47" spans="1:12" ht="24.95" customHeight="1" x14ac:dyDescent="0.15">
      <c r="A47" s="21" t="s">
        <v>89</v>
      </c>
      <c r="B47" s="21">
        <f>B12+B11+B6+B5+B13</f>
        <v>191705</v>
      </c>
      <c r="C47" s="21">
        <f>C12+C11+C6+C5+C13</f>
        <v>281424</v>
      </c>
      <c r="D47" s="21">
        <f>D12+D11+D6+D5+D13</f>
        <v>286263</v>
      </c>
      <c r="E47" s="21">
        <f>E12+E11+E6+E5+E13</f>
        <v>291876</v>
      </c>
      <c r="F47" s="23">
        <f>(D47-E47)/E47</f>
        <v>-1.9230769230769232E-2</v>
      </c>
      <c r="G47" s="21" t="s">
        <v>90</v>
      </c>
      <c r="H47" s="21">
        <f>H5+H6+H11+H12</f>
        <v>191705</v>
      </c>
      <c r="I47" s="21">
        <f t="shared" ref="I47:K47" si="1">I5+I6+I11+I12+I19</f>
        <v>281424</v>
      </c>
      <c r="J47" s="21">
        <f t="shared" si="1"/>
        <v>286263</v>
      </c>
      <c r="K47" s="21">
        <f t="shared" si="1"/>
        <v>291876</v>
      </c>
      <c r="L47" s="25">
        <f t="shared" si="0"/>
        <v>-1.9230769230769232E-2</v>
      </c>
    </row>
  </sheetData>
  <mergeCells count="2">
    <mergeCell ref="A2:L2"/>
    <mergeCell ref="A3:L3"/>
  </mergeCells>
  <phoneticPr fontId="8" type="noConversion"/>
  <printOptions horizontalCentered="1"/>
  <pageMargins left="0.62916666666666698" right="0.59027777777777801" top="0.98402777777777795" bottom="0.39305555555555599" header="0.39305555555555599" footer="0.39305555555555599"/>
  <pageSetup paperSize="9" scale="77" firstPageNumber="0" fitToHeight="0" pageOrder="overThenDown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showGridLines="0" showZeros="0" zoomScaleNormal="100" workbookViewId="0">
      <selection activeCell="G12" sqref="G12"/>
    </sheetView>
  </sheetViews>
  <sheetFormatPr defaultColWidth="9.125" defaultRowHeight="14.25" x14ac:dyDescent="0.15"/>
  <cols>
    <col min="1" max="1" width="20.875" style="61" customWidth="1"/>
    <col min="2" max="2" width="7" style="61" customWidth="1"/>
    <col min="3" max="3" width="9.625" style="61" customWidth="1"/>
    <col min="4" max="4" width="8" style="61" customWidth="1"/>
    <col min="5" max="5" width="9.625" style="61" customWidth="1"/>
    <col min="6" max="6" width="9.375" style="61" customWidth="1"/>
    <col min="7" max="7" width="19.125" style="61" customWidth="1"/>
    <col min="8" max="8" width="7.5" style="61" customWidth="1"/>
    <col min="9" max="9" width="10.875" style="61" customWidth="1"/>
    <col min="10" max="10" width="7.875" style="61" customWidth="1"/>
    <col min="11" max="11" width="9.375" style="61" customWidth="1"/>
    <col min="12" max="12" width="9.625" style="61" customWidth="1"/>
    <col min="13" max="16" width="9.125" style="61" hidden="1" customWidth="1"/>
    <col min="17" max="17" width="9.125" style="62"/>
    <col min="18" max="18" width="13.75" style="62"/>
    <col min="19" max="16384" width="9.125" style="62"/>
  </cols>
  <sheetData>
    <row r="1" spans="1:16" s="62" customFormat="1" x14ac:dyDescent="0.15">
      <c r="A1" s="61" t="s">
        <v>91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s="62" customFormat="1" ht="24.95" customHeight="1" x14ac:dyDescent="0.15">
      <c r="A2" s="63" t="s">
        <v>92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64"/>
      <c r="O2" s="64"/>
      <c r="P2" s="64"/>
    </row>
    <row r="3" spans="1:16" s="62" customFormat="1" ht="16.899999999999999" customHeight="1" x14ac:dyDescent="0.15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6"/>
      <c r="N3" s="66"/>
      <c r="O3" s="66"/>
      <c r="P3" s="66"/>
    </row>
    <row r="4" spans="1:16" s="62" customFormat="1" ht="33.75" customHeight="1" x14ac:dyDescent="0.15">
      <c r="A4" s="67" t="s">
        <v>3</v>
      </c>
      <c r="B4" s="67" t="s">
        <v>4</v>
      </c>
      <c r="C4" s="67" t="s">
        <v>5</v>
      </c>
      <c r="D4" s="67" t="s">
        <v>6</v>
      </c>
      <c r="E4" s="68" t="s">
        <v>7</v>
      </c>
      <c r="F4" s="69" t="s">
        <v>8</v>
      </c>
      <c r="G4" s="67" t="s">
        <v>3</v>
      </c>
      <c r="H4" s="67" t="s">
        <v>4</v>
      </c>
      <c r="I4" s="67" t="s">
        <v>5</v>
      </c>
      <c r="J4" s="67" t="s">
        <v>6</v>
      </c>
      <c r="K4" s="68" t="s">
        <v>7</v>
      </c>
      <c r="L4" s="69" t="s">
        <v>8</v>
      </c>
      <c r="M4" s="70"/>
      <c r="N4" s="71" t="s">
        <v>93</v>
      </c>
      <c r="O4" s="71" t="s">
        <v>94</v>
      </c>
      <c r="P4" s="71" t="s">
        <v>95</v>
      </c>
    </row>
    <row r="5" spans="1:16" s="62" customFormat="1" ht="24.95" customHeight="1" x14ac:dyDescent="0.15">
      <c r="A5" s="72" t="s">
        <v>96</v>
      </c>
      <c r="B5" s="73">
        <v>5000</v>
      </c>
      <c r="C5" s="73">
        <v>9489</v>
      </c>
      <c r="D5" s="73">
        <v>9489</v>
      </c>
      <c r="E5" s="73">
        <v>14870</v>
      </c>
      <c r="F5" s="74">
        <f>(D5-E5)/E5</f>
        <v>-0.36186953597847998</v>
      </c>
      <c r="G5" s="75" t="s">
        <v>97</v>
      </c>
      <c r="H5" s="73"/>
      <c r="I5" s="73"/>
      <c r="J5" s="73"/>
      <c r="K5" s="73">
        <v>75</v>
      </c>
      <c r="L5" s="74">
        <f>(J5-K5)/K5</f>
        <v>-1</v>
      </c>
      <c r="M5" s="70"/>
      <c r="N5" s="71"/>
      <c r="O5" s="71"/>
      <c r="P5" s="71"/>
    </row>
    <row r="6" spans="1:16" s="62" customFormat="1" ht="24.95" customHeight="1" x14ac:dyDescent="0.15">
      <c r="A6" s="76" t="s">
        <v>98</v>
      </c>
      <c r="B6" s="73">
        <v>150</v>
      </c>
      <c r="C6" s="73">
        <v>607</v>
      </c>
      <c r="D6" s="73">
        <v>607</v>
      </c>
      <c r="E6" s="73">
        <v>326</v>
      </c>
      <c r="F6" s="74">
        <f>(D6-E6)/E6</f>
        <v>0.86196319018404899</v>
      </c>
      <c r="G6" s="77" t="s">
        <v>99</v>
      </c>
      <c r="H6" s="73"/>
      <c r="I6" s="78">
        <v>3</v>
      </c>
      <c r="J6" s="78">
        <v>3</v>
      </c>
      <c r="K6" s="79"/>
      <c r="L6" s="74"/>
      <c r="M6" s="80"/>
      <c r="N6" s="81">
        <v>0</v>
      </c>
      <c r="O6" s="81">
        <v>0</v>
      </c>
      <c r="P6" s="81">
        <v>8506</v>
      </c>
    </row>
    <row r="7" spans="1:16" s="62" customFormat="1" ht="24.95" customHeight="1" x14ac:dyDescent="0.15">
      <c r="A7" s="76" t="s">
        <v>100</v>
      </c>
      <c r="B7" s="73">
        <v>200</v>
      </c>
      <c r="C7" s="73">
        <v>324</v>
      </c>
      <c r="D7" s="73">
        <v>324</v>
      </c>
      <c r="E7" s="73">
        <v>299</v>
      </c>
      <c r="F7" s="74">
        <f>(D7-E7)/E7</f>
        <v>8.3612040133779306E-2</v>
      </c>
      <c r="G7" s="75" t="s">
        <v>101</v>
      </c>
      <c r="H7" s="73">
        <v>2500</v>
      </c>
      <c r="I7" s="73">
        <v>11010</v>
      </c>
      <c r="J7" s="73">
        <v>11010</v>
      </c>
      <c r="K7" s="73">
        <v>16795</v>
      </c>
      <c r="L7" s="74">
        <f>(J7-K7)/K7</f>
        <v>-0.34444775230723401</v>
      </c>
      <c r="M7" s="80"/>
      <c r="N7" s="81">
        <v>0</v>
      </c>
      <c r="O7" s="81">
        <v>0</v>
      </c>
      <c r="P7" s="81">
        <v>18913</v>
      </c>
    </row>
    <row r="8" spans="1:16" s="62" customFormat="1" ht="24.95" customHeight="1" x14ac:dyDescent="0.15">
      <c r="A8" s="75" t="s">
        <v>102</v>
      </c>
      <c r="B8" s="73"/>
      <c r="C8" s="73"/>
      <c r="D8" s="73"/>
      <c r="E8" s="73"/>
      <c r="F8" s="74"/>
      <c r="G8" s="75" t="s">
        <v>103</v>
      </c>
      <c r="H8" s="82"/>
      <c r="I8" s="82">
        <v>9685</v>
      </c>
      <c r="J8" s="82">
        <v>9685</v>
      </c>
      <c r="K8" s="82">
        <v>10861</v>
      </c>
      <c r="L8" s="74">
        <f>(J8-K8)/K8</f>
        <v>-0.108277322530154</v>
      </c>
      <c r="M8" s="80">
        <v>0</v>
      </c>
      <c r="N8" s="81">
        <v>0</v>
      </c>
      <c r="O8" s="81"/>
      <c r="P8" s="81"/>
    </row>
    <row r="9" spans="1:16" s="62" customFormat="1" ht="24.95" customHeight="1" x14ac:dyDescent="0.15">
      <c r="A9" s="75" t="s">
        <v>104</v>
      </c>
      <c r="B9" s="73"/>
      <c r="C9" s="73">
        <v>235</v>
      </c>
      <c r="D9" s="73">
        <v>235</v>
      </c>
      <c r="E9" s="73"/>
      <c r="F9" s="74"/>
      <c r="G9" s="75" t="s">
        <v>105</v>
      </c>
      <c r="H9" s="73">
        <v>3223</v>
      </c>
      <c r="I9" s="73">
        <v>3223</v>
      </c>
      <c r="J9" s="73">
        <v>3223</v>
      </c>
      <c r="K9" s="73">
        <v>2986</v>
      </c>
      <c r="L9" s="74">
        <f>(J9-K9)/K9</f>
        <v>7.9370395177495001E-2</v>
      </c>
      <c r="M9" s="80">
        <v>0</v>
      </c>
      <c r="N9" s="81">
        <v>0</v>
      </c>
      <c r="O9" s="81">
        <v>0</v>
      </c>
      <c r="P9" s="81">
        <v>0</v>
      </c>
    </row>
    <row r="10" spans="1:16" s="62" customFormat="1" ht="24.95" customHeight="1" x14ac:dyDescent="0.15">
      <c r="A10" s="83"/>
      <c r="B10" s="73"/>
      <c r="C10" s="73"/>
      <c r="D10" s="73"/>
      <c r="E10" s="73"/>
      <c r="F10" s="74"/>
      <c r="G10" s="75" t="s">
        <v>106</v>
      </c>
      <c r="H10" s="73">
        <v>10</v>
      </c>
      <c r="I10" s="73">
        <v>30</v>
      </c>
      <c r="J10" s="73">
        <v>30</v>
      </c>
      <c r="K10" s="73">
        <v>12</v>
      </c>
      <c r="L10" s="74">
        <f>(J10-K10)/K10</f>
        <v>1.5</v>
      </c>
      <c r="M10" s="80">
        <v>0</v>
      </c>
      <c r="N10" s="81">
        <v>0</v>
      </c>
      <c r="O10" s="81">
        <v>0</v>
      </c>
      <c r="P10" s="81">
        <v>0</v>
      </c>
    </row>
    <row r="11" spans="1:16" s="62" customFormat="1" ht="24.95" customHeight="1" x14ac:dyDescent="0.15">
      <c r="A11" s="84"/>
      <c r="B11" s="79"/>
      <c r="C11" s="85"/>
      <c r="D11" s="85"/>
      <c r="E11" s="85"/>
      <c r="F11" s="74"/>
      <c r="G11" s="75" t="s">
        <v>107</v>
      </c>
      <c r="H11" s="73"/>
      <c r="I11" s="73">
        <v>4800</v>
      </c>
      <c r="J11" s="73">
        <v>4800</v>
      </c>
      <c r="K11" s="73"/>
      <c r="L11" s="74"/>
      <c r="M11" s="80">
        <v>0</v>
      </c>
      <c r="N11" s="81">
        <v>0</v>
      </c>
      <c r="O11" s="81">
        <v>0</v>
      </c>
      <c r="P11" s="81">
        <v>0</v>
      </c>
    </row>
    <row r="12" spans="1:16" s="62" customFormat="1" ht="24.95" customHeight="1" x14ac:dyDescent="0.15">
      <c r="A12" s="86"/>
      <c r="B12" s="87"/>
      <c r="C12" s="88"/>
      <c r="D12" s="88"/>
      <c r="E12" s="88"/>
      <c r="F12" s="74"/>
      <c r="G12" s="89" t="s">
        <v>108</v>
      </c>
      <c r="H12" s="73"/>
      <c r="I12" s="73">
        <v>2028</v>
      </c>
      <c r="J12" s="73">
        <v>2028</v>
      </c>
      <c r="K12" s="73"/>
      <c r="L12" s="74"/>
      <c r="M12" s="80"/>
      <c r="N12" s="81"/>
      <c r="O12" s="81"/>
      <c r="P12" s="81"/>
    </row>
    <row r="13" spans="1:16" s="62" customFormat="1" ht="24.95" customHeight="1" x14ac:dyDescent="0.15">
      <c r="A13" s="90" t="s">
        <v>109</v>
      </c>
      <c r="B13" s="90">
        <f>SUM(B5:B11)</f>
        <v>5350</v>
      </c>
      <c r="C13" s="90">
        <f>SUM(C5:C11)</f>
        <v>10655</v>
      </c>
      <c r="D13" s="90">
        <f>SUM(D5:D11)</f>
        <v>10655</v>
      </c>
      <c r="E13" s="90">
        <f>SUM(E5:E11)</f>
        <v>15495</v>
      </c>
      <c r="F13" s="91">
        <f>(D13-E13)/E13</f>
        <v>-0.312358825427557</v>
      </c>
      <c r="G13" s="90" t="s">
        <v>110</v>
      </c>
      <c r="H13" s="69">
        <f>SUM(H5:H12)</f>
        <v>5733</v>
      </c>
      <c r="I13" s="69">
        <f>SUM(I5:I12)</f>
        <v>30779</v>
      </c>
      <c r="J13" s="69">
        <f>SUM(J5:J12)</f>
        <v>30779</v>
      </c>
      <c r="K13" s="69">
        <f>SUM(K5:K12)</f>
        <v>30729</v>
      </c>
      <c r="L13" s="91">
        <f>(J13-K13)/K13</f>
        <v>1.62712746916593E-3</v>
      </c>
      <c r="M13" s="80">
        <v>0</v>
      </c>
      <c r="N13" s="81">
        <v>0</v>
      </c>
      <c r="O13" s="81">
        <v>0</v>
      </c>
      <c r="P13" s="81">
        <v>0</v>
      </c>
    </row>
    <row r="14" spans="1:16" s="62" customFormat="1" ht="24.95" customHeight="1" x14ac:dyDescent="0.15">
      <c r="A14" s="90"/>
      <c r="B14" s="90"/>
      <c r="C14" s="90"/>
      <c r="D14" s="90"/>
      <c r="E14" s="90"/>
      <c r="F14" s="74"/>
      <c r="G14" s="90"/>
      <c r="H14" s="69"/>
      <c r="I14" s="69"/>
      <c r="J14" s="69"/>
      <c r="K14" s="69"/>
      <c r="L14" s="91"/>
      <c r="M14" s="80"/>
      <c r="N14" s="81"/>
      <c r="O14" s="81"/>
      <c r="P14" s="81"/>
    </row>
    <row r="15" spans="1:16" s="62" customFormat="1" ht="24.95" customHeight="1" x14ac:dyDescent="0.15">
      <c r="A15" s="83" t="s">
        <v>64</v>
      </c>
      <c r="B15" s="69"/>
      <c r="C15" s="92">
        <v>3444</v>
      </c>
      <c r="D15" s="92">
        <v>3444</v>
      </c>
      <c r="E15" s="92">
        <v>866</v>
      </c>
      <c r="F15" s="93">
        <f>(D15-E15)/E15</f>
        <v>2.9769053117782902</v>
      </c>
      <c r="G15" s="83" t="s">
        <v>65</v>
      </c>
      <c r="H15" s="69"/>
      <c r="I15" s="69"/>
      <c r="J15" s="69"/>
      <c r="K15" s="69">
        <v>111</v>
      </c>
      <c r="L15" s="91">
        <f>(J15-K15)/K15</f>
        <v>-1</v>
      </c>
      <c r="M15" s="80">
        <v>0</v>
      </c>
      <c r="N15" s="81">
        <v>0</v>
      </c>
      <c r="O15" s="81">
        <v>0</v>
      </c>
      <c r="P15" s="81">
        <v>0</v>
      </c>
    </row>
    <row r="16" spans="1:16" s="62" customFormat="1" ht="24.95" customHeight="1" x14ac:dyDescent="0.15">
      <c r="A16" s="83" t="s">
        <v>71</v>
      </c>
      <c r="B16" s="69">
        <v>1260</v>
      </c>
      <c r="C16" s="69">
        <v>1649</v>
      </c>
      <c r="D16" s="69">
        <v>1649</v>
      </c>
      <c r="E16" s="69">
        <v>4645</v>
      </c>
      <c r="F16" s="91">
        <f>(D16-E16)/E16</f>
        <v>-0.64499461786867596</v>
      </c>
      <c r="G16" s="83" t="s">
        <v>72</v>
      </c>
      <c r="H16" s="69"/>
      <c r="I16" s="69">
        <v>612</v>
      </c>
      <c r="J16" s="69">
        <v>2000</v>
      </c>
      <c r="K16" s="69">
        <v>2010</v>
      </c>
      <c r="L16" s="91">
        <f>(J16-K16)/K16</f>
        <v>-4.97512437810945E-3</v>
      </c>
      <c r="M16" s="80">
        <v>0</v>
      </c>
      <c r="N16" s="81">
        <v>0</v>
      </c>
      <c r="O16" s="81">
        <v>0</v>
      </c>
      <c r="P16" s="81">
        <v>0</v>
      </c>
    </row>
    <row r="17" spans="1:16" s="62" customFormat="1" ht="24.95" customHeight="1" x14ac:dyDescent="0.15">
      <c r="A17" s="83" t="s">
        <v>73</v>
      </c>
      <c r="B17" s="69"/>
      <c r="C17" s="69">
        <v>3556</v>
      </c>
      <c r="D17" s="69">
        <v>5556</v>
      </c>
      <c r="E17" s="69">
        <v>2510</v>
      </c>
      <c r="F17" s="91"/>
      <c r="G17" s="83" t="s">
        <v>74</v>
      </c>
      <c r="H17" s="69"/>
      <c r="I17" s="69">
        <v>15500</v>
      </c>
      <c r="J17" s="69">
        <v>15500</v>
      </c>
      <c r="K17" s="69">
        <v>17</v>
      </c>
      <c r="L17" s="91">
        <f>(J17-K17)/K17</f>
        <v>910.76470588235304</v>
      </c>
      <c r="M17" s="80">
        <v>0</v>
      </c>
      <c r="N17" s="81">
        <v>0</v>
      </c>
      <c r="O17" s="81">
        <v>0</v>
      </c>
      <c r="P17" s="81">
        <v>0</v>
      </c>
    </row>
    <row r="18" spans="1:16" s="62" customFormat="1" ht="24.95" customHeight="1" x14ac:dyDescent="0.15">
      <c r="A18" s="83" t="s">
        <v>111</v>
      </c>
      <c r="B18" s="69"/>
      <c r="C18" s="69">
        <v>28500</v>
      </c>
      <c r="D18" s="69">
        <v>28500</v>
      </c>
      <c r="E18" s="69">
        <v>11000</v>
      </c>
      <c r="F18" s="91">
        <f>(D18-E18)/E18</f>
        <v>1.5909090909090899</v>
      </c>
      <c r="G18" s="83" t="s">
        <v>112</v>
      </c>
      <c r="H18" s="69"/>
      <c r="I18" s="69"/>
      <c r="J18" s="69"/>
      <c r="K18" s="69"/>
      <c r="L18" s="91"/>
      <c r="M18" s="80"/>
      <c r="N18" s="81"/>
      <c r="O18" s="81"/>
      <c r="P18" s="81"/>
    </row>
    <row r="19" spans="1:16" s="62" customFormat="1" ht="24.95" customHeight="1" x14ac:dyDescent="0.15">
      <c r="A19" s="83" t="s">
        <v>84</v>
      </c>
      <c r="B19" s="69"/>
      <c r="C19" s="69"/>
      <c r="D19" s="69"/>
      <c r="E19" s="69"/>
      <c r="F19" s="74"/>
      <c r="G19" s="83" t="s">
        <v>86</v>
      </c>
      <c r="H19" s="69">
        <v>877</v>
      </c>
      <c r="I19" s="69">
        <f>C20-I13-I16-I17</f>
        <v>913</v>
      </c>
      <c r="J19" s="69">
        <f>D20-J13-J16-J17</f>
        <v>1525</v>
      </c>
      <c r="K19" s="69">
        <v>1649</v>
      </c>
      <c r="L19" s="91">
        <f>(J19-K19)/K19</f>
        <v>-7.5197089144936294E-2</v>
      </c>
      <c r="M19" s="80">
        <v>0</v>
      </c>
      <c r="N19" s="81">
        <v>0</v>
      </c>
      <c r="O19" s="81">
        <v>0</v>
      </c>
      <c r="P19" s="81">
        <v>0</v>
      </c>
    </row>
    <row r="20" spans="1:16" s="62" customFormat="1" ht="24.95" customHeight="1" x14ac:dyDescent="0.15">
      <c r="A20" s="69" t="s">
        <v>113</v>
      </c>
      <c r="B20" s="69">
        <f>B13+B15+B16+B17+B18</f>
        <v>6610</v>
      </c>
      <c r="C20" s="69">
        <f>C13+C15+C16+C17+C18</f>
        <v>47804</v>
      </c>
      <c r="D20" s="69">
        <f>D13+D15+D16+D17+D18</f>
        <v>49804</v>
      </c>
      <c r="E20" s="69">
        <f>E13+E15+E16+E17+E18</f>
        <v>34516</v>
      </c>
      <c r="F20" s="91">
        <f>(D20-E20)/E20</f>
        <v>0.44292502028045</v>
      </c>
      <c r="G20" s="69" t="s">
        <v>114</v>
      </c>
      <c r="H20" s="69">
        <f>H13+H15+H16+H17+H19</f>
        <v>6610</v>
      </c>
      <c r="I20" s="69">
        <f>I13+I15+I16+I17+I19</f>
        <v>47804</v>
      </c>
      <c r="J20" s="69">
        <f>J13+J15+J16+J17+J19</f>
        <v>49804</v>
      </c>
      <c r="K20" s="69">
        <f>K13+K15+K16+K17+K19</f>
        <v>34516</v>
      </c>
      <c r="L20" s="91">
        <f>(J20-K20)/K20</f>
        <v>0.44292502028045</v>
      </c>
      <c r="M20" s="80">
        <v>0</v>
      </c>
      <c r="N20" s="81">
        <v>0</v>
      </c>
      <c r="O20" s="81">
        <v>0</v>
      </c>
      <c r="P20" s="81">
        <v>0</v>
      </c>
    </row>
    <row r="21" spans="1:16" s="62" customFormat="1" ht="17.25" customHeight="1" x14ac:dyDescent="0.1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80">
        <v>0</v>
      </c>
      <c r="N21" s="81">
        <v>0</v>
      </c>
      <c r="O21" s="81">
        <v>0</v>
      </c>
      <c r="P21" s="81">
        <v>0</v>
      </c>
    </row>
    <row r="22" spans="1:16" s="62" customFormat="1" ht="17.25" customHeight="1" x14ac:dyDescent="0.1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80">
        <v>0</v>
      </c>
      <c r="N22" s="81">
        <v>0</v>
      </c>
      <c r="O22" s="81">
        <v>0</v>
      </c>
      <c r="P22" s="81">
        <v>0</v>
      </c>
    </row>
    <row r="23" spans="1:16" s="62" customFormat="1" ht="17.25" customHeight="1" x14ac:dyDescent="0.1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80">
        <v>0</v>
      </c>
      <c r="N23" s="81">
        <v>0</v>
      </c>
      <c r="O23" s="81">
        <v>0</v>
      </c>
      <c r="P23" s="81">
        <v>0</v>
      </c>
    </row>
    <row r="24" spans="1:16" s="62" customFormat="1" ht="17.25" customHeight="1" x14ac:dyDescent="0.1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80">
        <v>0</v>
      </c>
      <c r="N24" s="81">
        <v>0</v>
      </c>
      <c r="O24" s="81">
        <v>0</v>
      </c>
      <c r="P24" s="81">
        <v>0</v>
      </c>
    </row>
    <row r="25" spans="1:16" s="62" customFormat="1" ht="17.25" customHeight="1" x14ac:dyDescent="0.1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80"/>
      <c r="N25" s="81"/>
      <c r="O25" s="81"/>
      <c r="P25" s="81"/>
    </row>
  </sheetData>
  <mergeCells count="2">
    <mergeCell ref="A2:L2"/>
    <mergeCell ref="A3:L3"/>
  </mergeCells>
  <phoneticPr fontId="8" type="noConversion"/>
  <printOptions horizontalCentered="1"/>
  <pageMargins left="0.47152777777777799" right="0.55000000000000004" top="0.70833333333333304" bottom="0.39305555555555599" header="0.39305555555555599" footer="0.39305555555555599"/>
  <pageSetup paperSize="9" scale="99" firstPageNumber="0" fitToHeight="0" pageOrder="overThenDown" orientation="landscape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zoomScaleNormal="100" workbookViewId="0">
      <selection activeCell="G8" sqref="G8"/>
    </sheetView>
  </sheetViews>
  <sheetFormatPr defaultColWidth="8.75" defaultRowHeight="14.25" x14ac:dyDescent="0.15"/>
  <cols>
    <col min="1" max="1" width="27.5" style="1" customWidth="1"/>
    <col min="2" max="2" width="9.25" style="1" customWidth="1"/>
    <col min="3" max="3" width="9.875" style="1" customWidth="1"/>
    <col min="4" max="4" width="10.625" style="54" customWidth="1"/>
    <col min="5" max="5" width="10" style="54" customWidth="1"/>
    <col min="6" max="6" width="11.875" style="54" customWidth="1"/>
    <col min="7" max="7" width="29.25" style="1" customWidth="1"/>
    <col min="8" max="8" width="9.5" style="1" customWidth="1"/>
    <col min="9" max="9" width="11.5" style="1" customWidth="1"/>
    <col min="10" max="10" width="11.875" style="1" customWidth="1"/>
    <col min="11" max="11" width="10.5" style="1" customWidth="1"/>
    <col min="12" max="12" width="13.5" style="1" customWidth="1"/>
    <col min="13" max="14" width="9" style="1" customWidth="1"/>
    <col min="15" max="15" width="10" style="1" customWidth="1"/>
    <col min="16" max="16" width="10.625" style="1" customWidth="1"/>
    <col min="17" max="20" width="9" style="1" customWidth="1"/>
    <col min="21" max="21" width="9.125" style="1" customWidth="1"/>
    <col min="22" max="37" width="9" style="1" customWidth="1"/>
    <col min="38" max="16384" width="8.75" style="1"/>
  </cols>
  <sheetData>
    <row r="1" spans="1:12" x14ac:dyDescent="0.15">
      <c r="A1" s="2" t="s">
        <v>115</v>
      </c>
      <c r="B1" s="3"/>
      <c r="C1" s="3"/>
      <c r="D1" s="3"/>
      <c r="E1" s="3"/>
      <c r="F1" s="3"/>
      <c r="G1" s="3"/>
      <c r="H1" s="3"/>
      <c r="I1" s="3"/>
      <c r="J1" s="56"/>
      <c r="K1" s="56"/>
    </row>
    <row r="2" spans="1:12" ht="12.75" customHeight="1" x14ac:dyDescent="0.15">
      <c r="A2" s="44"/>
      <c r="B2" s="44"/>
      <c r="C2" s="44"/>
      <c r="D2" s="45"/>
      <c r="E2" s="45"/>
      <c r="F2" s="45"/>
      <c r="G2" s="44"/>
      <c r="H2" s="44"/>
      <c r="I2" s="3"/>
      <c r="J2" s="56"/>
      <c r="K2" s="56"/>
    </row>
    <row r="3" spans="1:12" ht="29.25" customHeight="1" x14ac:dyDescent="0.15">
      <c r="A3" s="46" t="s">
        <v>116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27.95" customHeight="1" x14ac:dyDescent="0.15">
      <c r="A4" s="55" t="s">
        <v>139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2" ht="27.95" customHeight="1" x14ac:dyDescent="0.15">
      <c r="A5" s="48" t="s">
        <v>117</v>
      </c>
      <c r="B5" s="49"/>
      <c r="C5" s="49"/>
      <c r="D5" s="50"/>
      <c r="E5" s="50"/>
      <c r="F5" s="51"/>
      <c r="G5" s="48" t="s">
        <v>118</v>
      </c>
      <c r="H5" s="49"/>
      <c r="I5" s="49"/>
      <c r="J5" s="50"/>
      <c r="K5" s="50"/>
      <c r="L5" s="51"/>
    </row>
    <row r="6" spans="1:12" ht="27.95" customHeight="1" x14ac:dyDescent="0.15">
      <c r="A6" s="4" t="s">
        <v>119</v>
      </c>
      <c r="B6" s="5" t="s">
        <v>4</v>
      </c>
      <c r="C6" s="5" t="s">
        <v>5</v>
      </c>
      <c r="D6" s="5" t="s">
        <v>6</v>
      </c>
      <c r="E6" s="5" t="s">
        <v>7</v>
      </c>
      <c r="F6" s="52" t="s">
        <v>120</v>
      </c>
      <c r="G6" s="4" t="s">
        <v>119</v>
      </c>
      <c r="H6" s="4" t="s">
        <v>4</v>
      </c>
      <c r="I6" s="4" t="s">
        <v>5</v>
      </c>
      <c r="J6" s="4" t="s">
        <v>6</v>
      </c>
      <c r="K6" s="4" t="s">
        <v>7</v>
      </c>
      <c r="L6" s="57" t="s">
        <v>121</v>
      </c>
    </row>
    <row r="7" spans="1:12" ht="24.95" customHeight="1" x14ac:dyDescent="0.15">
      <c r="A7" s="6" t="s">
        <v>122</v>
      </c>
      <c r="B7" s="7"/>
      <c r="C7" s="7"/>
      <c r="D7" s="8"/>
      <c r="E7" s="8"/>
      <c r="F7" s="8"/>
      <c r="G7" s="6" t="s">
        <v>123</v>
      </c>
      <c r="H7" s="7"/>
      <c r="I7" s="7"/>
      <c r="J7" s="9"/>
      <c r="K7" s="58"/>
      <c r="L7" s="59"/>
    </row>
    <row r="8" spans="1:12" ht="24.95" customHeight="1" x14ac:dyDescent="0.15">
      <c r="A8" s="6" t="s">
        <v>124</v>
      </c>
      <c r="B8" s="7"/>
      <c r="C8" s="7"/>
      <c r="D8" s="8"/>
      <c r="E8" s="8"/>
      <c r="F8" s="8"/>
      <c r="G8" s="6" t="s">
        <v>125</v>
      </c>
      <c r="H8" s="4">
        <f>SUM(H9:H12)</f>
        <v>5110.28</v>
      </c>
      <c r="I8" s="4">
        <f>SUM(I9:I12)</f>
        <v>4083</v>
      </c>
      <c r="J8" s="4">
        <f>SUM(J9:J12)</f>
        <v>4083</v>
      </c>
      <c r="K8" s="4">
        <f>SUM(K9:K12)</f>
        <v>10348</v>
      </c>
      <c r="L8" s="53">
        <f t="shared" ref="L8:L12" si="0">(J8-K8)/K8</f>
        <v>-0.60543100115964399</v>
      </c>
    </row>
    <row r="9" spans="1:12" ht="24.95" customHeight="1" x14ac:dyDescent="0.15">
      <c r="A9" s="6" t="s">
        <v>126</v>
      </c>
      <c r="B9" s="7"/>
      <c r="C9" s="7"/>
      <c r="D9" s="8"/>
      <c r="E9" s="8"/>
      <c r="F9" s="8"/>
      <c r="G9" s="8" t="s">
        <v>127</v>
      </c>
      <c r="H9" s="7"/>
      <c r="I9" s="7"/>
      <c r="J9" s="7"/>
      <c r="K9" s="58">
        <v>1916</v>
      </c>
      <c r="L9" s="59">
        <f t="shared" si="0"/>
        <v>-1</v>
      </c>
    </row>
    <row r="10" spans="1:12" ht="24.95" customHeight="1" x14ac:dyDescent="0.15">
      <c r="A10" s="6" t="s">
        <v>128</v>
      </c>
      <c r="B10" s="7"/>
      <c r="C10" s="7"/>
      <c r="D10" s="8"/>
      <c r="E10" s="8"/>
      <c r="F10" s="8"/>
      <c r="G10" s="8" t="s">
        <v>129</v>
      </c>
      <c r="H10" s="7"/>
      <c r="I10" s="7">
        <v>184</v>
      </c>
      <c r="J10" s="7">
        <v>184</v>
      </c>
      <c r="K10" s="58">
        <v>6900</v>
      </c>
      <c r="L10" s="59">
        <f t="shared" si="0"/>
        <v>-0.97333333333333305</v>
      </c>
    </row>
    <row r="11" spans="1:12" ht="24.95" customHeight="1" x14ac:dyDescent="0.15">
      <c r="A11" s="6" t="s">
        <v>130</v>
      </c>
      <c r="B11" s="4">
        <v>5000</v>
      </c>
      <c r="C11" s="4">
        <v>9900</v>
      </c>
      <c r="D11" s="4">
        <v>9900</v>
      </c>
      <c r="E11" s="4">
        <v>10427</v>
      </c>
      <c r="F11" s="53">
        <f>(D11-E11)/E11</f>
        <v>-5.0541862472427403E-2</v>
      </c>
      <c r="G11" s="8" t="s">
        <v>131</v>
      </c>
      <c r="H11" s="7"/>
      <c r="I11" s="7"/>
      <c r="J11" s="7"/>
      <c r="K11" s="58"/>
      <c r="L11" s="59"/>
    </row>
    <row r="12" spans="1:12" ht="24.95" customHeight="1" x14ac:dyDescent="0.15">
      <c r="A12" s="6" t="s">
        <v>132</v>
      </c>
      <c r="B12" s="4"/>
      <c r="C12" s="4">
        <v>8.2799999999999994</v>
      </c>
      <c r="D12" s="4">
        <v>8.2799999999999994</v>
      </c>
      <c r="E12" s="4">
        <v>8.2799999999999994</v>
      </c>
      <c r="F12" s="53">
        <f>(D12-E12)/E12</f>
        <v>0</v>
      </c>
      <c r="G12" s="8" t="s">
        <v>133</v>
      </c>
      <c r="H12" s="7">
        <v>5110.28</v>
      </c>
      <c r="I12" s="7">
        <v>3899</v>
      </c>
      <c r="J12" s="7">
        <v>3899</v>
      </c>
      <c r="K12" s="58">
        <v>1532</v>
      </c>
      <c r="L12" s="59">
        <f t="shared" si="0"/>
        <v>1.5450391644908601</v>
      </c>
    </row>
    <row r="13" spans="1:12" ht="24.95" customHeight="1" x14ac:dyDescent="0.15">
      <c r="A13" s="6"/>
      <c r="B13" s="4"/>
      <c r="C13" s="4"/>
      <c r="D13" s="4"/>
      <c r="E13" s="4"/>
      <c r="F13" s="53"/>
      <c r="G13" s="6" t="s">
        <v>134</v>
      </c>
      <c r="H13" s="9"/>
      <c r="I13" s="4">
        <v>5900</v>
      </c>
      <c r="J13" s="4">
        <v>5900</v>
      </c>
      <c r="K13" s="11"/>
      <c r="L13" s="53"/>
    </row>
    <row r="14" spans="1:12" ht="24.95" customHeight="1" x14ac:dyDescent="0.15">
      <c r="A14" s="6" t="s">
        <v>71</v>
      </c>
      <c r="B14" s="4">
        <v>110.28</v>
      </c>
      <c r="C14" s="4">
        <v>110.28</v>
      </c>
      <c r="D14" s="4">
        <v>110.28</v>
      </c>
      <c r="E14" s="4">
        <v>23</v>
      </c>
      <c r="F14" s="53">
        <f>(D14-E14)/E14</f>
        <v>3.79478260869565</v>
      </c>
      <c r="G14" s="6" t="s">
        <v>135</v>
      </c>
      <c r="H14" s="4"/>
      <c r="I14" s="4">
        <f>I15</f>
        <v>35.560000000001303</v>
      </c>
      <c r="J14" s="4">
        <v>35.56</v>
      </c>
      <c r="K14" s="60">
        <v>110.28</v>
      </c>
      <c r="L14" s="53">
        <f>(J14-K14)/K14</f>
        <v>-0.67754805948494701</v>
      </c>
    </row>
    <row r="15" spans="1:12" ht="24.95" customHeight="1" x14ac:dyDescent="0.15">
      <c r="A15" s="8"/>
      <c r="B15" s="4"/>
      <c r="C15" s="4"/>
      <c r="D15" s="4"/>
      <c r="E15" s="4"/>
      <c r="F15" s="53"/>
      <c r="G15" s="8" t="s">
        <v>136</v>
      </c>
      <c r="H15" s="7"/>
      <c r="I15" s="7">
        <f>C17-I7-I8-I13</f>
        <v>35.560000000001303</v>
      </c>
      <c r="J15" s="7">
        <v>35.56</v>
      </c>
      <c r="K15" s="58">
        <v>110.28</v>
      </c>
      <c r="L15" s="59">
        <f>(J15-K15)/K15</f>
        <v>-0.67754805948494701</v>
      </c>
    </row>
    <row r="16" spans="1:12" ht="24.95" customHeight="1" x14ac:dyDescent="0.15">
      <c r="A16" s="8"/>
      <c r="B16" s="4"/>
      <c r="C16" s="4"/>
      <c r="D16" s="4"/>
      <c r="E16" s="4"/>
      <c r="F16" s="53"/>
      <c r="G16" s="8"/>
      <c r="H16" s="7"/>
      <c r="I16" s="7"/>
      <c r="J16" s="58"/>
      <c r="K16" s="58"/>
      <c r="L16" s="59"/>
    </row>
    <row r="17" spans="1:12" ht="24.95" customHeight="1" x14ac:dyDescent="0.15">
      <c r="A17" s="4" t="s">
        <v>137</v>
      </c>
      <c r="B17" s="4">
        <f>B11+B14</f>
        <v>5110.28</v>
      </c>
      <c r="C17" s="4">
        <f>SUM(C7:C16)</f>
        <v>10018.56</v>
      </c>
      <c r="D17" s="4">
        <f>D14+D11+D12</f>
        <v>10018.56</v>
      </c>
      <c r="E17" s="4">
        <f>E14+E11+E12</f>
        <v>10458.280000000001</v>
      </c>
      <c r="F17" s="53">
        <f>(D17-E17)/E17</f>
        <v>-4.20451546525814E-2</v>
      </c>
      <c r="G17" s="4" t="s">
        <v>138</v>
      </c>
      <c r="H17" s="10">
        <f>H7+H8+H13+H14</f>
        <v>5110.28</v>
      </c>
      <c r="I17" s="10">
        <f>I7+I8+I13+I14</f>
        <v>10018.56</v>
      </c>
      <c r="J17" s="60">
        <f>J7+J8+J13+J14</f>
        <v>10018.56</v>
      </c>
      <c r="K17" s="60">
        <f>K7+K8+K13+K14</f>
        <v>10458.280000000001</v>
      </c>
      <c r="L17" s="53">
        <f>(J17-K17)/K17</f>
        <v>-4.2045154652581601E-2</v>
      </c>
    </row>
  </sheetData>
  <mergeCells count="5">
    <mergeCell ref="A2:H2"/>
    <mergeCell ref="A3:L3"/>
    <mergeCell ref="A4:L4"/>
    <mergeCell ref="A5:F5"/>
    <mergeCell ref="G5:L5"/>
  </mergeCells>
  <phoneticPr fontId="8" type="noConversion"/>
  <pageMargins left="0.47222222222222199" right="0.43263888888888902" top="1" bottom="0.74791666666666701" header="0.51180555555555596" footer="0.51180555555555596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一般公共预算收支决算总表-1</vt:lpstr>
      <vt:lpstr>一般公共预算收支决算总表-2</vt:lpstr>
      <vt:lpstr>政府性基金收支决算总表</vt:lpstr>
      <vt:lpstr>国有资本经营预算</vt:lpstr>
      <vt:lpstr>'一般公共预算收支决算总表-2'!Print_Titles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2019-06-26T21:11:00Z</cp:lastPrinted>
  <dcterms:created xsi:type="dcterms:W3CDTF">2019-06-26T20:16:00Z</dcterms:created>
  <dcterms:modified xsi:type="dcterms:W3CDTF">2025-12-01T09:44:39Z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483581C3A3F94F9E8B26C88C0D466243_13</vt:lpwstr>
  </property>
</Properties>
</file>